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420" windowHeight="6285" activeTab="2"/>
  </bookViews>
  <sheets>
    <sheet name="linhas_pressurizadas_polpa" sheetId="1" r:id="rId1"/>
    <sheet name="linhas_overflow" sheetId="3" r:id="rId2"/>
    <sheet name="linhas_under_flow" sheetId="4" r:id="rId3"/>
    <sheet name="PESO_TOTAL" sheetId="5" r:id="rId4"/>
  </sheets>
  <calcPr calcId="124519"/>
</workbook>
</file>

<file path=xl/calcChain.xml><?xml version="1.0" encoding="utf-8"?>
<calcChain xmlns="http://schemas.openxmlformats.org/spreadsheetml/2006/main">
  <c r="G26" i="3"/>
  <c r="H26" s="1"/>
  <c r="I26" s="1"/>
  <c r="J26" s="1"/>
  <c r="K26" s="1"/>
  <c r="L26" s="1"/>
  <c r="G27"/>
  <c r="H27" s="1"/>
  <c r="I27" s="1"/>
  <c r="J27" s="1"/>
  <c r="K27" s="1"/>
  <c r="L27" s="1"/>
  <c r="G28"/>
  <c r="H28" s="1"/>
  <c r="I28" s="1"/>
  <c r="J28" s="1"/>
  <c r="K28" s="1"/>
  <c r="L28" s="1"/>
  <c r="G29"/>
  <c r="H29" s="1"/>
  <c r="I29" s="1"/>
  <c r="J29" s="1"/>
  <c r="K29" s="1"/>
  <c r="L29" s="1"/>
  <c r="G30"/>
  <c r="H30" s="1"/>
  <c r="I30" s="1"/>
  <c r="J30" s="1"/>
  <c r="K30" s="1"/>
  <c r="L30" s="1"/>
  <c r="G31"/>
  <c r="H31" s="1"/>
  <c r="I31" s="1"/>
  <c r="J31" s="1"/>
  <c r="K31" s="1"/>
  <c r="L31" s="1"/>
  <c r="G32"/>
  <c r="H32" s="1"/>
  <c r="I32" s="1"/>
  <c r="J32" s="1"/>
  <c r="K32" s="1"/>
  <c r="L32" s="1"/>
  <c r="G33"/>
  <c r="H33" s="1"/>
  <c r="I33" s="1"/>
  <c r="J33" s="1"/>
  <c r="K33" s="1"/>
  <c r="L33" s="1"/>
  <c r="G34"/>
  <c r="H34" s="1"/>
  <c r="I34" s="1"/>
  <c r="J34" s="1"/>
  <c r="K34" s="1"/>
  <c r="L34" s="1"/>
  <c r="G35"/>
  <c r="H35" s="1"/>
  <c r="I35" s="1"/>
  <c r="J35" s="1"/>
  <c r="K35" s="1"/>
  <c r="L35" s="1"/>
  <c r="G36"/>
  <c r="H36" s="1"/>
  <c r="I36" s="1"/>
  <c r="J36" s="1"/>
  <c r="K36" s="1"/>
  <c r="L36" s="1"/>
  <c r="O49" i="4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J26"/>
  <c r="O25"/>
  <c r="G25"/>
  <c r="H25" s="1"/>
  <c r="I25" s="1"/>
  <c r="J25" s="1"/>
  <c r="K25" s="1"/>
  <c r="L25" s="1"/>
  <c r="O24"/>
  <c r="G24"/>
  <c r="H24" s="1"/>
  <c r="I24" s="1"/>
  <c r="J24" s="1"/>
  <c r="K24" s="1"/>
  <c r="L24" s="1"/>
  <c r="O23"/>
  <c r="G23"/>
  <c r="H23" s="1"/>
  <c r="I23" s="1"/>
  <c r="J23" s="1"/>
  <c r="K23" s="1"/>
  <c r="L23" s="1"/>
  <c r="O22"/>
  <c r="H22"/>
  <c r="I22" s="1"/>
  <c r="J22" s="1"/>
  <c r="K22" s="1"/>
  <c r="L22" s="1"/>
  <c r="G22"/>
  <c r="O21"/>
  <c r="G21"/>
  <c r="H21" s="1"/>
  <c r="I21" s="1"/>
  <c r="J21" s="1"/>
  <c r="K21" s="1"/>
  <c r="L21" s="1"/>
  <c r="O20"/>
  <c r="G20"/>
  <c r="H20" s="1"/>
  <c r="I20" s="1"/>
  <c r="J20" s="1"/>
  <c r="K20" s="1"/>
  <c r="L20" s="1"/>
  <c r="O19"/>
  <c r="G19"/>
  <c r="H19" s="1"/>
  <c r="I19" s="1"/>
  <c r="J19" s="1"/>
  <c r="K19" s="1"/>
  <c r="L19" s="1"/>
  <c r="O18"/>
  <c r="H18"/>
  <c r="I18" s="1"/>
  <c r="J18" s="1"/>
  <c r="K18" s="1"/>
  <c r="L18" s="1"/>
  <c r="G18"/>
  <c r="O17"/>
  <c r="G17"/>
  <c r="H17" s="1"/>
  <c r="I17" s="1"/>
  <c r="J17" s="1"/>
  <c r="K17" s="1"/>
  <c r="L17" s="1"/>
  <c r="O16"/>
  <c r="G16"/>
  <c r="H16" s="1"/>
  <c r="I16" s="1"/>
  <c r="J16" s="1"/>
  <c r="K16" s="1"/>
  <c r="L16" s="1"/>
  <c r="O15"/>
  <c r="G15"/>
  <c r="H15" s="1"/>
  <c r="I15" s="1"/>
  <c r="J15" s="1"/>
  <c r="K15" s="1"/>
  <c r="L15" s="1"/>
  <c r="O14"/>
  <c r="H14"/>
  <c r="I14" s="1"/>
  <c r="J14" s="1"/>
  <c r="K14" s="1"/>
  <c r="L14" s="1"/>
  <c r="G14"/>
  <c r="O13"/>
  <c r="G13"/>
  <c r="H13" s="1"/>
  <c r="I13" s="1"/>
  <c r="J13" s="1"/>
  <c r="K13" s="1"/>
  <c r="L13" s="1"/>
  <c r="O12"/>
  <c r="G12"/>
  <c r="H12" s="1"/>
  <c r="I12" s="1"/>
  <c r="J12" s="1"/>
  <c r="K12" s="1"/>
  <c r="L12" s="1"/>
  <c r="O11"/>
  <c r="G11"/>
  <c r="H11" s="1"/>
  <c r="I11" s="1"/>
  <c r="J11" s="1"/>
  <c r="K11" s="1"/>
  <c r="L11" s="1"/>
  <c r="O10"/>
  <c r="G10"/>
  <c r="H10" s="1"/>
  <c r="I10" s="1"/>
  <c r="J10" s="1"/>
  <c r="K10" s="1"/>
  <c r="L10" s="1"/>
  <c r="O9"/>
  <c r="G9"/>
  <c r="H9" s="1"/>
  <c r="I9" s="1"/>
  <c r="J9" s="1"/>
  <c r="K9" s="1"/>
  <c r="L9" s="1"/>
  <c r="O8"/>
  <c r="G8"/>
  <c r="H8" s="1"/>
  <c r="I8" s="1"/>
  <c r="J8" s="1"/>
  <c r="K8" s="1"/>
  <c r="L8" s="1"/>
  <c r="O7"/>
  <c r="G7"/>
  <c r="H7" s="1"/>
  <c r="I7" s="1"/>
  <c r="J7" s="1"/>
  <c r="K7" s="1"/>
  <c r="L7" s="1"/>
  <c r="O6"/>
  <c r="H6"/>
  <c r="I6" s="1"/>
  <c r="J6" s="1"/>
  <c r="K6" s="1"/>
  <c r="L6" s="1"/>
  <c r="G6"/>
  <c r="O5"/>
  <c r="G5"/>
  <c r="H5" s="1"/>
  <c r="I5" s="1"/>
  <c r="J5" s="1"/>
  <c r="K5" s="1"/>
  <c r="L5" s="1"/>
  <c r="O4"/>
  <c r="G4"/>
  <c r="H4" s="1"/>
  <c r="I4" s="1"/>
  <c r="J4" s="1"/>
  <c r="K4" s="1"/>
  <c r="L4" s="1"/>
  <c r="O3"/>
  <c r="G3"/>
  <c r="H3" s="1"/>
  <c r="I3" s="1"/>
  <c r="J3" s="1"/>
  <c r="K3" s="1"/>
  <c r="L3" s="1"/>
  <c r="O2"/>
  <c r="H2"/>
  <c r="I2" s="1"/>
  <c r="J2" s="1"/>
  <c r="K2" s="1"/>
  <c r="L2" s="1"/>
  <c r="G2"/>
  <c r="O3" i="3"/>
  <c r="O4"/>
  <c r="O5"/>
  <c r="O6"/>
  <c r="O7"/>
  <c r="O8"/>
  <c r="O9"/>
  <c r="O10"/>
  <c r="O11"/>
  <c r="O12"/>
  <c r="O13"/>
  <c r="O14"/>
  <c r="O15"/>
  <c r="O16"/>
  <c r="O17"/>
  <c r="J4" i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35" s="1"/>
  <c r="J23"/>
  <c r="J24"/>
  <c r="J25"/>
  <c r="J26"/>
  <c r="J27"/>
  <c r="J28"/>
  <c r="J29"/>
  <c r="J30"/>
  <c r="J31"/>
  <c r="J32"/>
  <c r="J33"/>
  <c r="J34"/>
  <c r="J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"/>
  <c r="O18" i="3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2"/>
  <c r="L5"/>
  <c r="L6"/>
  <c r="I4"/>
  <c r="I5"/>
  <c r="J5" s="1"/>
  <c r="K5" s="1"/>
  <c r="I6"/>
  <c r="H4"/>
  <c r="H5"/>
  <c r="H6"/>
  <c r="G6"/>
  <c r="G7"/>
  <c r="H7" s="1"/>
  <c r="I7" s="1"/>
  <c r="J7" s="1"/>
  <c r="K7" s="1"/>
  <c r="L7" s="1"/>
  <c r="G8"/>
  <c r="H8" s="1"/>
  <c r="I8" s="1"/>
  <c r="J8" s="1"/>
  <c r="K8" s="1"/>
  <c r="L8" s="1"/>
  <c r="G9"/>
  <c r="H9" s="1"/>
  <c r="I9" s="1"/>
  <c r="J9" s="1"/>
  <c r="K9" s="1"/>
  <c r="L9" s="1"/>
  <c r="G10"/>
  <c r="H10" s="1"/>
  <c r="I10" s="1"/>
  <c r="J10" s="1"/>
  <c r="K10" s="1"/>
  <c r="L10" s="1"/>
  <c r="G11"/>
  <c r="H11" s="1"/>
  <c r="I11" s="1"/>
  <c r="J11" s="1"/>
  <c r="K11" s="1"/>
  <c r="L11" s="1"/>
  <c r="G12"/>
  <c r="H12" s="1"/>
  <c r="I12" s="1"/>
  <c r="J12" s="1"/>
  <c r="K12" s="1"/>
  <c r="L12" s="1"/>
  <c r="G13"/>
  <c r="H13" s="1"/>
  <c r="I13" s="1"/>
  <c r="J13" s="1"/>
  <c r="K13" s="1"/>
  <c r="L13" s="1"/>
  <c r="G14"/>
  <c r="H14" s="1"/>
  <c r="I14" s="1"/>
  <c r="J14" s="1"/>
  <c r="K14" s="1"/>
  <c r="L14" s="1"/>
  <c r="G15"/>
  <c r="H15" s="1"/>
  <c r="I15" s="1"/>
  <c r="J15" s="1"/>
  <c r="K15" s="1"/>
  <c r="L15" s="1"/>
  <c r="G16"/>
  <c r="H16" s="1"/>
  <c r="I16" s="1"/>
  <c r="J16" s="1"/>
  <c r="K16" s="1"/>
  <c r="L16" s="1"/>
  <c r="G17"/>
  <c r="H17" s="1"/>
  <c r="I17" s="1"/>
  <c r="J17" s="1"/>
  <c r="K17" s="1"/>
  <c r="L17" s="1"/>
  <c r="G18"/>
  <c r="H18" s="1"/>
  <c r="I18" s="1"/>
  <c r="J18" s="1"/>
  <c r="K18" s="1"/>
  <c r="L18" s="1"/>
  <c r="G19"/>
  <c r="H19" s="1"/>
  <c r="I19" s="1"/>
  <c r="J19" s="1"/>
  <c r="K19" s="1"/>
  <c r="L19" s="1"/>
  <c r="G20"/>
  <c r="H20" s="1"/>
  <c r="I20" s="1"/>
  <c r="J20" s="1"/>
  <c r="K20" s="1"/>
  <c r="L20" s="1"/>
  <c r="G21"/>
  <c r="H21" s="1"/>
  <c r="I21" s="1"/>
  <c r="J21" s="1"/>
  <c r="K21" s="1"/>
  <c r="L21" s="1"/>
  <c r="G22"/>
  <c r="H22" s="1"/>
  <c r="I22" s="1"/>
  <c r="J22" s="1"/>
  <c r="K22" s="1"/>
  <c r="L22" s="1"/>
  <c r="G23"/>
  <c r="H23" s="1"/>
  <c r="I23" s="1"/>
  <c r="J23" s="1"/>
  <c r="K23" s="1"/>
  <c r="L23" s="1"/>
  <c r="G24"/>
  <c r="H24" s="1"/>
  <c r="I24" s="1"/>
  <c r="J24" s="1"/>
  <c r="K24" s="1"/>
  <c r="L24" s="1"/>
  <c r="G25"/>
  <c r="H25" s="1"/>
  <c r="I25" s="1"/>
  <c r="J25" s="1"/>
  <c r="K25" s="1"/>
  <c r="L25" s="1"/>
  <c r="J4"/>
  <c r="K4" s="1"/>
  <c r="L4" s="1"/>
  <c r="J6"/>
  <c r="K6" s="1"/>
  <c r="G3"/>
  <c r="G4"/>
  <c r="G5"/>
  <c r="G2"/>
  <c r="H2" s="1"/>
  <c r="I2" s="1"/>
  <c r="J2" s="1"/>
  <c r="K2" s="1"/>
  <c r="L2" s="1"/>
  <c r="H3"/>
  <c r="I3" s="1"/>
  <c r="J3" s="1"/>
  <c r="K3" s="1"/>
  <c r="L3" s="1"/>
  <c r="O50" i="4" l="1"/>
  <c r="O50" i="3"/>
  <c r="E35" i="1"/>
  <c r="L35" s="1"/>
</calcChain>
</file>

<file path=xl/sharedStrings.xml><?xml version="1.0" encoding="utf-8"?>
<sst xmlns="http://schemas.openxmlformats.org/spreadsheetml/2006/main" count="93" uniqueCount="37">
  <si>
    <t>comprim.</t>
  </si>
  <si>
    <t>circuito</t>
  </si>
  <si>
    <t>processo</t>
  </si>
  <si>
    <t>linha</t>
  </si>
  <si>
    <t>comprimento</t>
  </si>
  <si>
    <t>qtde</t>
  </si>
  <si>
    <t>42/47</t>
  </si>
  <si>
    <t>50/52</t>
  </si>
  <si>
    <t>peso</t>
  </si>
  <si>
    <t>peso unit.</t>
  </si>
  <si>
    <t>peso t.</t>
  </si>
  <si>
    <t>v (m/s)</t>
  </si>
  <si>
    <t>Pi</t>
  </si>
  <si>
    <t>Q (m3/h)</t>
  </si>
  <si>
    <t>Q (m3/s)</t>
  </si>
  <si>
    <t>D (m)</t>
  </si>
  <si>
    <t>D(mm)</t>
  </si>
  <si>
    <t>vazão (m3/h)</t>
  </si>
  <si>
    <t>PESO UNIT.</t>
  </si>
  <si>
    <t>PESO TOTAL</t>
  </si>
  <si>
    <t xml:space="preserve">D  ÷ 3/4 </t>
  </si>
  <si>
    <t>D POL (1)</t>
  </si>
  <si>
    <t>D POL(2)</t>
  </si>
  <si>
    <t>TIPO</t>
  </si>
  <si>
    <t>OVER CICLONE</t>
  </si>
  <si>
    <t>PEAD</t>
  </si>
  <si>
    <t>diam. Sucção</t>
  </si>
  <si>
    <t>diam. Recalque</t>
  </si>
  <si>
    <t>OVER CÉLULA FLOTAÇÃO</t>
  </si>
  <si>
    <t>OVER CONDICIONADOR</t>
  </si>
  <si>
    <t>OVER</t>
  </si>
  <si>
    <t>ESPUMA</t>
  </si>
  <si>
    <t>OVER COLUNA FLOTAÇÃO</t>
  </si>
  <si>
    <t>OBSERVAÇÃO</t>
  </si>
  <si>
    <t>UNDER CICLONE</t>
  </si>
  <si>
    <t>FILTRADO</t>
  </si>
  <si>
    <t>UNDER CÉLULA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</si>
</sst>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5"/>
  <sheetViews>
    <sheetView workbookViewId="0">
      <selection activeCell="B9" sqref="B9"/>
    </sheetView>
  </sheetViews>
  <sheetFormatPr defaultRowHeight="15"/>
  <cols>
    <col min="1" max="1" width="9.140625" style="3"/>
    <col min="2" max="2" width="10.140625" style="3" customWidth="1"/>
    <col min="3" max="3" width="17.42578125" style="3" customWidth="1"/>
    <col min="4" max="6" width="9.140625" style="3"/>
    <col min="7" max="7" width="2.140625" style="19" customWidth="1"/>
    <col min="8" max="8" width="12.85546875" style="3" customWidth="1"/>
    <col min="9" max="11" width="9.140625" style="3"/>
  </cols>
  <sheetData>
    <row r="2" spans="1:11">
      <c r="A2" s="1" t="s">
        <v>1</v>
      </c>
      <c r="B2" s="1" t="s">
        <v>3</v>
      </c>
      <c r="C2" s="1" t="s">
        <v>27</v>
      </c>
      <c r="D2" s="1" t="s">
        <v>9</v>
      </c>
      <c r="E2" s="1" t="s">
        <v>10</v>
      </c>
      <c r="F2" s="13" t="s">
        <v>0</v>
      </c>
      <c r="G2" s="20"/>
      <c r="H2" s="16" t="s">
        <v>26</v>
      </c>
      <c r="I2" s="1" t="s">
        <v>9</v>
      </c>
      <c r="J2" s="1" t="s">
        <v>10</v>
      </c>
      <c r="K2" s="1" t="s">
        <v>0</v>
      </c>
    </row>
    <row r="3" spans="1:11">
      <c r="A3" s="1">
        <v>1</v>
      </c>
      <c r="B3" s="1">
        <v>23</v>
      </c>
      <c r="C3" s="1">
        <v>20</v>
      </c>
      <c r="D3" s="1">
        <v>116.78</v>
      </c>
      <c r="E3" s="1">
        <f>D3*F3</f>
        <v>7006.8</v>
      </c>
      <c r="F3" s="13">
        <v>60</v>
      </c>
      <c r="G3" s="21"/>
      <c r="H3" s="16">
        <v>24</v>
      </c>
      <c r="I3" s="1">
        <v>140.68</v>
      </c>
      <c r="J3" s="1">
        <f>I3*K3</f>
        <v>844.08</v>
      </c>
      <c r="K3" s="1">
        <v>6</v>
      </c>
    </row>
    <row r="4" spans="1:11">
      <c r="A4" s="1">
        <v>2</v>
      </c>
      <c r="B4" s="1">
        <v>37</v>
      </c>
      <c r="C4" s="1">
        <v>18</v>
      </c>
      <c r="D4" s="1">
        <v>104.84</v>
      </c>
      <c r="E4" s="1">
        <f t="shared" ref="E4:E34" si="0">D4*F4</f>
        <v>3774.2400000000002</v>
      </c>
      <c r="F4" s="13">
        <v>36</v>
      </c>
      <c r="G4" s="21"/>
      <c r="H4" s="16">
        <v>20</v>
      </c>
      <c r="I4" s="1">
        <v>116.78</v>
      </c>
      <c r="J4" s="1">
        <f t="shared" ref="J4:J34" si="1">I4*K4</f>
        <v>700.68000000000006</v>
      </c>
      <c r="K4" s="1">
        <v>6</v>
      </c>
    </row>
    <row r="5" spans="1:11">
      <c r="A5" s="1">
        <v>3</v>
      </c>
      <c r="B5" s="1">
        <v>40</v>
      </c>
      <c r="C5" s="1">
        <v>18</v>
      </c>
      <c r="D5" s="1">
        <v>104.84</v>
      </c>
      <c r="E5" s="1">
        <f t="shared" si="0"/>
        <v>6290.4000000000005</v>
      </c>
      <c r="F5" s="13">
        <v>60</v>
      </c>
      <c r="G5" s="21"/>
      <c r="H5" s="16">
        <v>20</v>
      </c>
      <c r="I5" s="1">
        <v>116.78</v>
      </c>
      <c r="J5" s="1">
        <f t="shared" si="1"/>
        <v>700.68000000000006</v>
      </c>
      <c r="K5" s="1">
        <v>6</v>
      </c>
    </row>
    <row r="6" spans="1:11">
      <c r="A6" s="1">
        <v>4</v>
      </c>
      <c r="B6" s="1">
        <v>34</v>
      </c>
      <c r="C6" s="1">
        <v>20</v>
      </c>
      <c r="D6" s="1">
        <v>116.78</v>
      </c>
      <c r="E6" s="1">
        <f t="shared" si="0"/>
        <v>4204.08</v>
      </c>
      <c r="F6" s="13">
        <v>36</v>
      </c>
      <c r="G6" s="21"/>
      <c r="H6" s="16">
        <v>24</v>
      </c>
      <c r="I6" s="1">
        <v>140.68</v>
      </c>
      <c r="J6" s="1">
        <f t="shared" si="1"/>
        <v>844.08</v>
      </c>
      <c r="K6" s="1">
        <v>6</v>
      </c>
    </row>
    <row r="7" spans="1:11">
      <c r="A7" s="1">
        <v>5</v>
      </c>
      <c r="B7" s="1">
        <v>33</v>
      </c>
      <c r="C7" s="1">
        <v>6</v>
      </c>
      <c r="D7" s="1">
        <v>37.200000000000003</v>
      </c>
      <c r="E7" s="1">
        <f t="shared" si="0"/>
        <v>2232</v>
      </c>
      <c r="F7" s="13">
        <v>60</v>
      </c>
      <c r="G7" s="21"/>
      <c r="H7" s="16">
        <v>8</v>
      </c>
      <c r="I7" s="1">
        <v>49.1</v>
      </c>
      <c r="J7" s="1">
        <f t="shared" si="1"/>
        <v>294.60000000000002</v>
      </c>
      <c r="K7" s="1">
        <v>6</v>
      </c>
    </row>
    <row r="8" spans="1:11">
      <c r="A8" s="1">
        <v>6</v>
      </c>
      <c r="B8" s="1">
        <v>22</v>
      </c>
      <c r="C8" s="1">
        <v>24</v>
      </c>
      <c r="D8" s="1">
        <v>140.68</v>
      </c>
      <c r="E8" s="1">
        <f t="shared" si="0"/>
        <v>5064.4800000000005</v>
      </c>
      <c r="F8" s="13">
        <v>36</v>
      </c>
      <c r="G8" s="21"/>
      <c r="H8" s="16">
        <v>28</v>
      </c>
      <c r="I8" s="1">
        <v>164.34</v>
      </c>
      <c r="J8" s="1">
        <f t="shared" si="1"/>
        <v>986.04</v>
      </c>
      <c r="K8" s="1">
        <v>6</v>
      </c>
    </row>
    <row r="9" spans="1:11">
      <c r="A9" s="1">
        <v>7</v>
      </c>
      <c r="B9" s="1">
        <v>45</v>
      </c>
      <c r="C9" s="1">
        <v>18</v>
      </c>
      <c r="D9" s="1">
        <v>104.84</v>
      </c>
      <c r="E9" s="1">
        <f t="shared" si="0"/>
        <v>6290.4000000000005</v>
      </c>
      <c r="F9" s="13">
        <v>60</v>
      </c>
      <c r="G9" s="21"/>
      <c r="H9" s="16">
        <v>20</v>
      </c>
      <c r="I9" s="1">
        <v>116.78</v>
      </c>
      <c r="J9" s="1">
        <f t="shared" si="1"/>
        <v>700.68000000000006</v>
      </c>
      <c r="K9" s="1">
        <v>6</v>
      </c>
    </row>
    <row r="10" spans="1:11">
      <c r="A10" s="1">
        <v>8</v>
      </c>
      <c r="B10" s="1">
        <v>49</v>
      </c>
      <c r="C10" s="1">
        <v>28</v>
      </c>
      <c r="D10" s="1">
        <v>164.34</v>
      </c>
      <c r="E10" s="1">
        <f t="shared" si="0"/>
        <v>5916.24</v>
      </c>
      <c r="F10" s="13">
        <v>36</v>
      </c>
      <c r="G10" s="21"/>
      <c r="H10" s="16">
        <v>30</v>
      </c>
      <c r="I10" s="1">
        <v>176.29</v>
      </c>
      <c r="J10" s="1">
        <f t="shared" si="1"/>
        <v>1057.74</v>
      </c>
      <c r="K10" s="1">
        <v>6</v>
      </c>
    </row>
    <row r="11" spans="1:11">
      <c r="A11" s="1">
        <v>9</v>
      </c>
      <c r="B11" s="1">
        <v>51</v>
      </c>
      <c r="C11" s="1">
        <v>10</v>
      </c>
      <c r="D11" s="1">
        <v>61.75</v>
      </c>
      <c r="E11" s="1">
        <f t="shared" si="0"/>
        <v>3705</v>
      </c>
      <c r="F11" s="13">
        <v>60</v>
      </c>
      <c r="G11" s="21"/>
      <c r="H11" s="16">
        <v>12</v>
      </c>
      <c r="I11" s="1">
        <v>73.650000000000006</v>
      </c>
      <c r="J11" s="1">
        <f t="shared" si="1"/>
        <v>441.90000000000003</v>
      </c>
      <c r="K11" s="1">
        <v>6</v>
      </c>
    </row>
    <row r="12" spans="1:11">
      <c r="A12" s="1">
        <v>10</v>
      </c>
      <c r="B12" s="1">
        <v>54</v>
      </c>
      <c r="C12" s="1">
        <v>28</v>
      </c>
      <c r="D12" s="1">
        <v>164.34</v>
      </c>
      <c r="E12" s="1">
        <f t="shared" si="0"/>
        <v>5916.24</v>
      </c>
      <c r="F12" s="13">
        <v>36</v>
      </c>
      <c r="G12" s="21"/>
      <c r="H12" s="16">
        <v>30</v>
      </c>
      <c r="I12" s="1">
        <v>176.29</v>
      </c>
      <c r="J12" s="1">
        <f t="shared" si="1"/>
        <v>1057.74</v>
      </c>
      <c r="K12" s="1">
        <v>6</v>
      </c>
    </row>
    <row r="13" spans="1:11">
      <c r="A13" s="1">
        <v>11</v>
      </c>
      <c r="B13" s="1">
        <v>57</v>
      </c>
      <c r="C13" s="1">
        <v>12</v>
      </c>
      <c r="D13" s="1">
        <v>73.650000000000006</v>
      </c>
      <c r="E13" s="1">
        <f t="shared" si="0"/>
        <v>3535.2000000000003</v>
      </c>
      <c r="F13" s="13">
        <v>48</v>
      </c>
      <c r="G13" s="21"/>
      <c r="H13" s="16">
        <v>14</v>
      </c>
      <c r="I13" s="1">
        <v>81.08</v>
      </c>
      <c r="J13" s="1">
        <f t="shared" si="1"/>
        <v>486.48</v>
      </c>
      <c r="K13" s="1">
        <v>6</v>
      </c>
    </row>
    <row r="14" spans="1:11">
      <c r="A14" s="1">
        <v>12</v>
      </c>
      <c r="B14" s="1">
        <v>60</v>
      </c>
      <c r="C14" s="1">
        <v>10</v>
      </c>
      <c r="D14" s="1">
        <v>61.75</v>
      </c>
      <c r="E14" s="1">
        <f t="shared" si="0"/>
        <v>2223</v>
      </c>
      <c r="F14" s="13">
        <v>36</v>
      </c>
      <c r="G14" s="21"/>
      <c r="H14" s="16">
        <v>12</v>
      </c>
      <c r="I14" s="1">
        <v>73.650000000000006</v>
      </c>
      <c r="J14" s="1">
        <f t="shared" si="1"/>
        <v>441.90000000000003</v>
      </c>
      <c r="K14" s="1">
        <v>6</v>
      </c>
    </row>
    <row r="15" spans="1:11">
      <c r="A15" s="1">
        <v>13</v>
      </c>
      <c r="B15" s="1">
        <v>82</v>
      </c>
      <c r="C15" s="1">
        <v>14</v>
      </c>
      <c r="D15" s="1">
        <v>81.08</v>
      </c>
      <c r="E15" s="1">
        <f t="shared" si="0"/>
        <v>3891.84</v>
      </c>
      <c r="F15" s="13">
        <v>48</v>
      </c>
      <c r="G15" s="21"/>
      <c r="H15" s="16">
        <v>16</v>
      </c>
      <c r="I15" s="1">
        <v>92.98</v>
      </c>
      <c r="J15" s="1">
        <f t="shared" si="1"/>
        <v>557.88</v>
      </c>
      <c r="K15" s="1">
        <v>6</v>
      </c>
    </row>
    <row r="16" spans="1:11">
      <c r="A16" s="1">
        <v>14</v>
      </c>
      <c r="B16" s="1">
        <v>91</v>
      </c>
      <c r="C16" s="1">
        <v>8</v>
      </c>
      <c r="D16" s="1">
        <v>49.1</v>
      </c>
      <c r="E16" s="1">
        <f t="shared" si="0"/>
        <v>1767.6000000000001</v>
      </c>
      <c r="F16" s="13">
        <v>36</v>
      </c>
      <c r="G16" s="21"/>
      <c r="H16" s="16">
        <v>10</v>
      </c>
      <c r="I16" s="1">
        <v>61.75</v>
      </c>
      <c r="J16" s="1">
        <f t="shared" si="1"/>
        <v>370.5</v>
      </c>
      <c r="K16" s="1">
        <v>6</v>
      </c>
    </row>
    <row r="17" spans="1:14">
      <c r="A17" s="1">
        <v>15</v>
      </c>
      <c r="B17" s="1">
        <v>87</v>
      </c>
      <c r="C17" s="1">
        <v>16</v>
      </c>
      <c r="D17" s="1">
        <v>92.98</v>
      </c>
      <c r="E17" s="1">
        <f t="shared" si="0"/>
        <v>4463.04</v>
      </c>
      <c r="F17" s="13">
        <v>48</v>
      </c>
      <c r="G17" s="21"/>
      <c r="H17" s="16">
        <v>18</v>
      </c>
      <c r="I17" s="1">
        <v>104.84</v>
      </c>
      <c r="J17" s="1">
        <f t="shared" si="1"/>
        <v>629.04</v>
      </c>
      <c r="K17" s="1">
        <v>6</v>
      </c>
    </row>
    <row r="18" spans="1:14">
      <c r="A18" s="1">
        <v>16</v>
      </c>
      <c r="B18" s="1">
        <v>96</v>
      </c>
      <c r="C18" s="1">
        <v>6</v>
      </c>
      <c r="D18" s="1">
        <v>37.200000000000003</v>
      </c>
      <c r="E18" s="1">
        <f t="shared" si="0"/>
        <v>1339.2</v>
      </c>
      <c r="F18" s="13">
        <v>36</v>
      </c>
      <c r="G18" s="21"/>
      <c r="H18" s="16">
        <v>8</v>
      </c>
      <c r="I18" s="1">
        <v>49.1</v>
      </c>
      <c r="J18" s="1">
        <f t="shared" si="1"/>
        <v>294.60000000000002</v>
      </c>
      <c r="K18" s="1">
        <v>6</v>
      </c>
    </row>
    <row r="19" spans="1:14">
      <c r="A19" s="1">
        <v>17</v>
      </c>
      <c r="B19" s="1">
        <v>73</v>
      </c>
      <c r="C19" s="1">
        <v>12</v>
      </c>
      <c r="D19" s="1">
        <v>73.650000000000006</v>
      </c>
      <c r="E19" s="1">
        <f t="shared" si="0"/>
        <v>3535.2000000000003</v>
      </c>
      <c r="F19" s="13">
        <v>48</v>
      </c>
      <c r="G19" s="21"/>
      <c r="H19" s="16">
        <v>14</v>
      </c>
      <c r="I19" s="1">
        <v>81.08</v>
      </c>
      <c r="J19" s="1">
        <f t="shared" si="1"/>
        <v>486.48</v>
      </c>
      <c r="K19" s="1">
        <v>6</v>
      </c>
    </row>
    <row r="20" spans="1:14">
      <c r="A20" s="1">
        <v>18</v>
      </c>
      <c r="B20" s="1">
        <v>103</v>
      </c>
      <c r="C20" s="1">
        <v>16</v>
      </c>
      <c r="D20" s="1">
        <v>92.98</v>
      </c>
      <c r="E20" s="1">
        <f t="shared" si="0"/>
        <v>3347.28</v>
      </c>
      <c r="F20" s="13">
        <v>36</v>
      </c>
      <c r="G20" s="21"/>
      <c r="H20" s="16">
        <v>18</v>
      </c>
      <c r="I20" s="1">
        <v>104.84</v>
      </c>
      <c r="J20" s="1">
        <f t="shared" si="1"/>
        <v>629.04</v>
      </c>
      <c r="K20" s="1">
        <v>6</v>
      </c>
    </row>
    <row r="21" spans="1:14">
      <c r="A21" s="1">
        <v>19</v>
      </c>
      <c r="B21" s="1">
        <v>113</v>
      </c>
      <c r="C21" s="1">
        <v>24</v>
      </c>
      <c r="D21" s="1">
        <v>140.68</v>
      </c>
      <c r="E21" s="1">
        <f t="shared" si="0"/>
        <v>8440.8000000000011</v>
      </c>
      <c r="F21" s="13">
        <v>60</v>
      </c>
      <c r="G21" s="21"/>
      <c r="H21" s="16">
        <v>28</v>
      </c>
      <c r="I21" s="1">
        <v>164.34</v>
      </c>
      <c r="J21" s="1">
        <f t="shared" si="1"/>
        <v>986.04</v>
      </c>
      <c r="K21" s="1">
        <v>6</v>
      </c>
    </row>
    <row r="22" spans="1:14">
      <c r="A22" s="11">
        <v>20</v>
      </c>
      <c r="B22" s="11">
        <v>118</v>
      </c>
      <c r="C22" s="11">
        <v>14</v>
      </c>
      <c r="D22" s="11">
        <v>81.08</v>
      </c>
      <c r="E22" s="11">
        <f t="shared" si="0"/>
        <v>81080</v>
      </c>
      <c r="F22" s="14">
        <v>1000</v>
      </c>
      <c r="G22" s="22"/>
      <c r="H22" s="17">
        <v>16</v>
      </c>
      <c r="I22" s="1">
        <v>92.98</v>
      </c>
      <c r="J22" s="1">
        <f t="shared" si="1"/>
        <v>557.88</v>
      </c>
      <c r="K22" s="11">
        <v>6</v>
      </c>
      <c r="L22" s="12">
        <v>10000</v>
      </c>
      <c r="M22" s="12" t="s">
        <v>25</v>
      </c>
      <c r="N22" s="12"/>
    </row>
    <row r="23" spans="1:14">
      <c r="A23" s="2">
        <v>21</v>
      </c>
      <c r="B23" s="2">
        <v>120</v>
      </c>
      <c r="C23" s="2">
        <v>12</v>
      </c>
      <c r="D23" s="2"/>
      <c r="E23" s="2">
        <f t="shared" si="0"/>
        <v>0</v>
      </c>
      <c r="F23" s="15">
        <v>36</v>
      </c>
      <c r="G23" s="23"/>
      <c r="H23" s="18">
        <v>14</v>
      </c>
      <c r="I23" s="2"/>
      <c r="J23" s="2">
        <f t="shared" si="1"/>
        <v>0</v>
      </c>
      <c r="K23" s="2">
        <v>6</v>
      </c>
    </row>
    <row r="24" spans="1:14">
      <c r="A24" s="2">
        <v>22</v>
      </c>
      <c r="B24" s="2">
        <v>126</v>
      </c>
      <c r="C24" s="2">
        <v>6</v>
      </c>
      <c r="D24" s="2"/>
      <c r="E24" s="2">
        <f t="shared" si="0"/>
        <v>0</v>
      </c>
      <c r="F24" s="15">
        <v>36</v>
      </c>
      <c r="G24" s="23"/>
      <c r="H24" s="18">
        <v>8</v>
      </c>
      <c r="I24" s="2"/>
      <c r="J24" s="2">
        <f t="shared" si="1"/>
        <v>0</v>
      </c>
      <c r="K24" s="2">
        <v>6</v>
      </c>
    </row>
    <row r="25" spans="1:14">
      <c r="A25" s="2">
        <v>23</v>
      </c>
      <c r="B25" s="2">
        <v>128</v>
      </c>
      <c r="C25" s="2">
        <v>10</v>
      </c>
      <c r="D25" s="2"/>
      <c r="E25" s="2">
        <f t="shared" si="0"/>
        <v>0</v>
      </c>
      <c r="F25" s="15">
        <v>36</v>
      </c>
      <c r="G25" s="23"/>
      <c r="H25" s="18">
        <v>12</v>
      </c>
      <c r="I25" s="2"/>
      <c r="J25" s="2">
        <f t="shared" si="1"/>
        <v>0</v>
      </c>
      <c r="K25" s="2">
        <v>6</v>
      </c>
    </row>
    <row r="26" spans="1:14">
      <c r="A26" s="2">
        <v>24</v>
      </c>
      <c r="B26" s="2">
        <v>129</v>
      </c>
      <c r="C26" s="2">
        <v>4</v>
      </c>
      <c r="D26" s="2"/>
      <c r="E26" s="2">
        <f t="shared" si="0"/>
        <v>0</v>
      </c>
      <c r="F26" s="15">
        <v>36</v>
      </c>
      <c r="G26" s="23"/>
      <c r="H26" s="18">
        <v>6</v>
      </c>
      <c r="I26" s="2"/>
      <c r="J26" s="2">
        <f t="shared" si="1"/>
        <v>0</v>
      </c>
      <c r="K26" s="2">
        <v>6</v>
      </c>
    </row>
    <row r="27" spans="1:14">
      <c r="A27" s="1">
        <v>25</v>
      </c>
      <c r="B27" s="1">
        <v>67</v>
      </c>
      <c r="C27" s="1">
        <v>24</v>
      </c>
      <c r="D27" s="1">
        <v>140.68</v>
      </c>
      <c r="E27" s="1">
        <f t="shared" si="0"/>
        <v>5064.4800000000005</v>
      </c>
      <c r="F27" s="13">
        <v>36</v>
      </c>
      <c r="G27" s="21"/>
      <c r="H27" s="16">
        <v>28</v>
      </c>
      <c r="I27" s="1">
        <v>164.34</v>
      </c>
      <c r="J27" s="1">
        <f t="shared" si="1"/>
        <v>986.04</v>
      </c>
      <c r="K27" s="1">
        <v>6</v>
      </c>
    </row>
    <row r="28" spans="1:14">
      <c r="A28" s="1">
        <v>26</v>
      </c>
      <c r="B28" s="1">
        <v>74</v>
      </c>
      <c r="C28" s="1">
        <v>14</v>
      </c>
      <c r="D28" s="1">
        <v>81.08</v>
      </c>
      <c r="E28" s="1">
        <f t="shared" si="0"/>
        <v>3891.84</v>
      </c>
      <c r="F28" s="13">
        <v>48</v>
      </c>
      <c r="G28" s="21"/>
      <c r="H28" s="16">
        <v>16</v>
      </c>
      <c r="I28" s="1">
        <v>92.98</v>
      </c>
      <c r="J28" s="1">
        <f t="shared" si="1"/>
        <v>557.88</v>
      </c>
      <c r="K28" s="1">
        <v>6</v>
      </c>
    </row>
    <row r="29" spans="1:14">
      <c r="A29" s="1">
        <v>27</v>
      </c>
      <c r="B29" s="1">
        <v>78</v>
      </c>
      <c r="C29" s="1">
        <v>10</v>
      </c>
      <c r="D29" s="1">
        <v>61.75</v>
      </c>
      <c r="E29" s="1">
        <f t="shared" si="0"/>
        <v>2223</v>
      </c>
      <c r="F29" s="13">
        <v>36</v>
      </c>
      <c r="G29" s="21"/>
      <c r="H29" s="16">
        <v>12</v>
      </c>
      <c r="I29" s="1">
        <v>73.650000000000006</v>
      </c>
      <c r="J29" s="1">
        <f t="shared" si="1"/>
        <v>441.90000000000003</v>
      </c>
      <c r="K29" s="1">
        <v>6</v>
      </c>
    </row>
    <row r="30" spans="1:14">
      <c r="A30" s="1">
        <v>28</v>
      </c>
      <c r="B30" s="1">
        <v>71</v>
      </c>
      <c r="C30" s="1">
        <v>24</v>
      </c>
      <c r="D30" s="1">
        <v>140.68</v>
      </c>
      <c r="E30" s="1">
        <f t="shared" si="0"/>
        <v>8440.8000000000011</v>
      </c>
      <c r="F30" s="13">
        <v>60</v>
      </c>
      <c r="G30" s="21"/>
      <c r="H30" s="16">
        <v>28</v>
      </c>
      <c r="I30" s="1">
        <v>164.34</v>
      </c>
      <c r="J30" s="1">
        <f t="shared" si="1"/>
        <v>986.04</v>
      </c>
      <c r="K30" s="1">
        <v>6</v>
      </c>
    </row>
    <row r="31" spans="1:14">
      <c r="A31" s="1">
        <v>29</v>
      </c>
      <c r="B31" s="1">
        <v>101</v>
      </c>
      <c r="C31" s="1">
        <v>24</v>
      </c>
      <c r="D31" s="1">
        <v>140.68</v>
      </c>
      <c r="E31" s="1">
        <f t="shared" si="0"/>
        <v>5064.4800000000005</v>
      </c>
      <c r="F31" s="13">
        <v>36</v>
      </c>
      <c r="G31" s="21"/>
      <c r="H31" s="16">
        <v>28</v>
      </c>
      <c r="I31" s="1">
        <v>164.34</v>
      </c>
      <c r="J31" s="1">
        <f t="shared" si="1"/>
        <v>986.04</v>
      </c>
      <c r="K31" s="1">
        <v>6</v>
      </c>
    </row>
    <row r="32" spans="1:14">
      <c r="A32" s="1">
        <v>30</v>
      </c>
      <c r="B32" s="1">
        <v>109</v>
      </c>
      <c r="C32" s="1">
        <v>4</v>
      </c>
      <c r="D32" s="1">
        <v>16.059999999999999</v>
      </c>
      <c r="E32" s="1">
        <f t="shared" si="0"/>
        <v>770.87999999999988</v>
      </c>
      <c r="F32" s="13">
        <v>48</v>
      </c>
      <c r="G32" s="21"/>
      <c r="H32" s="16">
        <v>6</v>
      </c>
      <c r="I32" s="1">
        <v>37.200000000000003</v>
      </c>
      <c r="J32" s="1">
        <f t="shared" si="1"/>
        <v>223.20000000000002</v>
      </c>
      <c r="K32" s="1">
        <v>6</v>
      </c>
    </row>
    <row r="33" spans="1:12">
      <c r="A33" s="1">
        <v>31</v>
      </c>
      <c r="B33" s="1">
        <v>117</v>
      </c>
      <c r="C33" s="1">
        <v>24</v>
      </c>
      <c r="D33" s="1">
        <v>140.68</v>
      </c>
      <c r="E33" s="1">
        <f t="shared" si="0"/>
        <v>5064.4800000000005</v>
      </c>
      <c r="F33" s="13">
        <v>36</v>
      </c>
      <c r="G33" s="21"/>
      <c r="H33" s="16">
        <v>28</v>
      </c>
      <c r="I33" s="1">
        <v>164.34</v>
      </c>
      <c r="J33" s="1">
        <f t="shared" si="1"/>
        <v>986.04</v>
      </c>
      <c r="K33" s="1">
        <v>6</v>
      </c>
    </row>
    <row r="34" spans="1:12">
      <c r="A34" s="1">
        <v>32</v>
      </c>
      <c r="B34" s="1">
        <v>110</v>
      </c>
      <c r="C34" s="1">
        <v>10</v>
      </c>
      <c r="D34" s="1">
        <v>61.75</v>
      </c>
      <c r="E34" s="1">
        <f t="shared" si="0"/>
        <v>2223</v>
      </c>
      <c r="F34" s="13">
        <v>36</v>
      </c>
      <c r="G34" s="21"/>
      <c r="H34" s="16">
        <v>12</v>
      </c>
      <c r="I34" s="1">
        <v>73.650000000000006</v>
      </c>
      <c r="J34" s="1">
        <f t="shared" si="1"/>
        <v>441.90000000000003</v>
      </c>
      <c r="K34" s="1">
        <v>6</v>
      </c>
    </row>
    <row r="35" spans="1:12">
      <c r="A35" s="1" t="s">
        <v>8</v>
      </c>
      <c r="B35" s="1"/>
      <c r="C35" s="1"/>
      <c r="D35" s="1"/>
      <c r="E35" s="1">
        <f>SUM(E3:E34)</f>
        <v>196766</v>
      </c>
      <c r="F35" s="13"/>
      <c r="G35" s="24"/>
      <c r="H35" s="16"/>
      <c r="I35" s="1"/>
      <c r="J35" s="1">
        <f>SUM(J3:J34)</f>
        <v>18677.099999999999</v>
      </c>
      <c r="K35" s="1"/>
      <c r="L35">
        <f>E35+J35</f>
        <v>215443.1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0"/>
  <sheetViews>
    <sheetView workbookViewId="0">
      <selection activeCell="A25" sqref="A25"/>
    </sheetView>
  </sheetViews>
  <sheetFormatPr defaultRowHeight="15"/>
  <cols>
    <col min="1" max="1" width="9.140625" style="3" customWidth="1"/>
    <col min="2" max="2" width="12.85546875" style="3" customWidth="1"/>
    <col min="3" max="3" width="5.7109375" style="3" customWidth="1"/>
    <col min="4" max="4" width="15.140625" style="3" customWidth="1"/>
    <col min="5" max="5" width="11.140625" customWidth="1"/>
    <col min="11" max="11" width="10.140625" customWidth="1"/>
    <col min="12" max="13" width="9.140625" customWidth="1"/>
    <col min="14" max="14" width="12.42578125" customWidth="1"/>
    <col min="15" max="15" width="11.7109375" customWidth="1"/>
    <col min="16" max="16" width="23" style="3" customWidth="1"/>
    <col min="17" max="17" width="18.5703125" customWidth="1"/>
  </cols>
  <sheetData>
    <row r="1" spans="1:17">
      <c r="A1" s="1" t="s">
        <v>2</v>
      </c>
      <c r="B1" s="1" t="s">
        <v>17</v>
      </c>
      <c r="C1" s="1" t="s">
        <v>5</v>
      </c>
      <c r="D1" s="1" t="s">
        <v>4</v>
      </c>
      <c r="E1" s="1" t="s">
        <v>11</v>
      </c>
      <c r="F1" s="1" t="s">
        <v>12</v>
      </c>
      <c r="G1" s="1" t="s">
        <v>13</v>
      </c>
      <c r="H1" s="1" t="s">
        <v>14</v>
      </c>
      <c r="I1" s="4" t="s">
        <v>15</v>
      </c>
      <c r="J1" s="5" t="s">
        <v>16</v>
      </c>
      <c r="K1" s="1" t="s">
        <v>20</v>
      </c>
      <c r="L1" s="1" t="s">
        <v>21</v>
      </c>
      <c r="M1" s="1" t="s">
        <v>22</v>
      </c>
      <c r="N1" s="1" t="s">
        <v>18</v>
      </c>
      <c r="O1" s="1" t="s">
        <v>19</v>
      </c>
      <c r="P1" s="10" t="s">
        <v>23</v>
      </c>
      <c r="Q1" s="10" t="s">
        <v>33</v>
      </c>
    </row>
    <row r="2" spans="1:17">
      <c r="A2" s="1">
        <v>35</v>
      </c>
      <c r="B2" s="9">
        <v>4300</v>
      </c>
      <c r="C2" s="1">
        <v>2</v>
      </c>
      <c r="D2" s="1">
        <v>12</v>
      </c>
      <c r="E2" s="6">
        <v>3</v>
      </c>
      <c r="F2" s="6">
        <v>3.1415926540000001</v>
      </c>
      <c r="G2" s="6">
        <f>B2</f>
        <v>4300</v>
      </c>
      <c r="H2" s="6">
        <f t="shared" ref="H2" si="0">G2/3600</f>
        <v>1.1944444444444444</v>
      </c>
      <c r="I2" s="7">
        <f t="shared" ref="I2" si="1">SQRT((4*H2)/(F2*E2))</f>
        <v>0.71199576320305713</v>
      </c>
      <c r="J2" s="8">
        <f t="shared" ref="J2" si="2">I2*1000</f>
        <v>711.99576320305709</v>
      </c>
      <c r="K2" s="6">
        <f>J2/0.75</f>
        <v>949.32768427074279</v>
      </c>
      <c r="L2" s="6">
        <f>K2/25.4</f>
        <v>37.375105679950508</v>
      </c>
      <c r="M2" s="6">
        <v>38</v>
      </c>
      <c r="N2" s="6">
        <v>223.84</v>
      </c>
      <c r="O2" s="6">
        <f>C2*D2*N2</f>
        <v>5372.16</v>
      </c>
      <c r="P2" s="3" t="s">
        <v>24</v>
      </c>
    </row>
    <row r="3" spans="1:17">
      <c r="A3" s="1">
        <v>39</v>
      </c>
      <c r="B3" s="9">
        <v>2350</v>
      </c>
      <c r="C3" s="1">
        <v>2</v>
      </c>
      <c r="D3" s="1">
        <v>6</v>
      </c>
      <c r="E3" s="6">
        <v>3</v>
      </c>
      <c r="F3" s="6">
        <v>3.1415926540000001</v>
      </c>
      <c r="G3" s="6">
        <f t="shared" ref="G3:G25" si="3">B3</f>
        <v>2350</v>
      </c>
      <c r="H3" s="6">
        <f t="shared" ref="H3:H25" si="4">G3/3600</f>
        <v>0.65277777777777779</v>
      </c>
      <c r="I3" s="7">
        <f t="shared" ref="I3:I25" si="5">SQRT((4*H3)/(F3*E3))</f>
        <v>0.52635301224003783</v>
      </c>
      <c r="J3" s="8">
        <f t="shared" ref="J3:J26" si="6">I3*1000</f>
        <v>526.35301224003786</v>
      </c>
      <c r="K3" s="6">
        <f t="shared" ref="K3:K25" si="7">J3/0.75</f>
        <v>701.80401632005044</v>
      </c>
      <c r="L3" s="6">
        <f t="shared" ref="L3:L25" si="8">K3/25.4</f>
        <v>27.630079382679153</v>
      </c>
      <c r="M3" s="6">
        <v>28</v>
      </c>
      <c r="N3" s="6">
        <v>164.34</v>
      </c>
      <c r="O3" s="6">
        <f t="shared" ref="O3:O17" si="9">C3*D3*N3</f>
        <v>1972.08</v>
      </c>
      <c r="P3" s="3" t="s">
        <v>24</v>
      </c>
    </row>
    <row r="4" spans="1:17">
      <c r="A4" s="1">
        <v>41</v>
      </c>
      <c r="B4" s="9">
        <v>6650</v>
      </c>
      <c r="C4" s="1">
        <v>2</v>
      </c>
      <c r="D4" s="1">
        <v>60</v>
      </c>
      <c r="E4" s="6">
        <v>3</v>
      </c>
      <c r="F4" s="6">
        <v>3.1415926540000001</v>
      </c>
      <c r="G4" s="6">
        <f t="shared" si="3"/>
        <v>6650</v>
      </c>
      <c r="H4" s="6">
        <f t="shared" si="4"/>
        <v>1.8472222222222223</v>
      </c>
      <c r="I4" s="7">
        <f t="shared" si="5"/>
        <v>0.88542953435791005</v>
      </c>
      <c r="J4" s="8">
        <f t="shared" si="6"/>
        <v>885.42953435791003</v>
      </c>
      <c r="K4" s="6">
        <f t="shared" si="7"/>
        <v>1180.5727124772134</v>
      </c>
      <c r="L4" s="6">
        <f t="shared" si="8"/>
        <v>46.479240648709194</v>
      </c>
      <c r="M4" s="6">
        <v>46</v>
      </c>
      <c r="N4" s="6">
        <v>271.39999999999998</v>
      </c>
      <c r="O4" s="6">
        <f t="shared" si="9"/>
        <v>32567.999999999996</v>
      </c>
      <c r="P4" s="3" t="s">
        <v>24</v>
      </c>
    </row>
    <row r="5" spans="1:17">
      <c r="A5" s="1" t="s">
        <v>6</v>
      </c>
      <c r="B5" s="9">
        <v>6700</v>
      </c>
      <c r="C5" s="1">
        <v>2</v>
      </c>
      <c r="D5" s="1">
        <v>60</v>
      </c>
      <c r="E5" s="6">
        <v>3</v>
      </c>
      <c r="F5" s="6">
        <v>3.1415926540000001</v>
      </c>
      <c r="G5" s="6">
        <f t="shared" si="3"/>
        <v>6700</v>
      </c>
      <c r="H5" s="6">
        <f t="shared" si="4"/>
        <v>1.8611111111111112</v>
      </c>
      <c r="I5" s="7">
        <f t="shared" si="5"/>
        <v>0.88875198330828931</v>
      </c>
      <c r="J5" s="8">
        <f t="shared" si="6"/>
        <v>888.75198330828925</v>
      </c>
      <c r="K5" s="6">
        <f t="shared" si="7"/>
        <v>1185.0026444110524</v>
      </c>
      <c r="L5" s="6">
        <f t="shared" si="8"/>
        <v>46.653647417757973</v>
      </c>
      <c r="M5" s="6">
        <v>46</v>
      </c>
      <c r="N5" s="6">
        <v>271.39999999999998</v>
      </c>
      <c r="O5" s="6">
        <f t="shared" si="9"/>
        <v>32567.999999999996</v>
      </c>
      <c r="P5" s="3" t="s">
        <v>24</v>
      </c>
    </row>
    <row r="6" spans="1:17">
      <c r="A6" s="1" t="s">
        <v>7</v>
      </c>
      <c r="B6" s="9">
        <v>6530</v>
      </c>
      <c r="C6" s="1">
        <v>2</v>
      </c>
      <c r="D6" s="1">
        <v>60</v>
      </c>
      <c r="E6" s="6">
        <v>3</v>
      </c>
      <c r="F6" s="6">
        <v>3.1415926540000001</v>
      </c>
      <c r="G6" s="6">
        <f t="shared" si="3"/>
        <v>6530</v>
      </c>
      <c r="H6" s="6">
        <f t="shared" si="4"/>
        <v>1.8138888888888889</v>
      </c>
      <c r="I6" s="7">
        <f t="shared" si="5"/>
        <v>0.87740432769761256</v>
      </c>
      <c r="J6" s="8">
        <f t="shared" si="6"/>
        <v>877.40432769761253</v>
      </c>
      <c r="K6" s="6">
        <f t="shared" si="7"/>
        <v>1169.8724369301501</v>
      </c>
      <c r="L6" s="6">
        <f t="shared" si="8"/>
        <v>46.057969957879926</v>
      </c>
      <c r="M6" s="6">
        <v>46</v>
      </c>
      <c r="N6" s="6">
        <v>271.39999999999998</v>
      </c>
      <c r="O6" s="6">
        <f t="shared" si="9"/>
        <v>32567.999999999996</v>
      </c>
      <c r="P6" s="3" t="s">
        <v>24</v>
      </c>
    </row>
    <row r="7" spans="1:17">
      <c r="A7" s="1">
        <v>55</v>
      </c>
      <c r="B7" s="9">
        <v>6127.7</v>
      </c>
      <c r="C7" s="1">
        <v>2</v>
      </c>
      <c r="D7" s="1">
        <v>12</v>
      </c>
      <c r="E7" s="6">
        <v>3</v>
      </c>
      <c r="F7" s="6">
        <v>3.1415926540000001</v>
      </c>
      <c r="G7" s="6">
        <f t="shared" si="3"/>
        <v>6127.7</v>
      </c>
      <c r="H7" s="6">
        <f t="shared" si="4"/>
        <v>1.7021388888888889</v>
      </c>
      <c r="I7" s="7">
        <f t="shared" si="5"/>
        <v>0.84994716378567181</v>
      </c>
      <c r="J7" s="8">
        <f t="shared" si="6"/>
        <v>849.94716378567182</v>
      </c>
      <c r="K7" s="6">
        <f t="shared" si="7"/>
        <v>1133.2628850475623</v>
      </c>
      <c r="L7" s="6">
        <f t="shared" si="8"/>
        <v>44.616649017620567</v>
      </c>
      <c r="M7" s="6">
        <v>44</v>
      </c>
      <c r="N7" s="6">
        <v>259.69</v>
      </c>
      <c r="O7" s="6">
        <f t="shared" si="9"/>
        <v>6232.5599999999995</v>
      </c>
      <c r="P7" s="3" t="s">
        <v>24</v>
      </c>
    </row>
    <row r="8" spans="1:17">
      <c r="A8" s="1">
        <v>58</v>
      </c>
      <c r="B8" s="9">
        <v>217.2</v>
      </c>
      <c r="C8" s="1">
        <v>2</v>
      </c>
      <c r="D8" s="1">
        <v>12</v>
      </c>
      <c r="E8" s="6">
        <v>3</v>
      </c>
      <c r="F8" s="6">
        <v>3.1415926540000001</v>
      </c>
      <c r="G8" s="6">
        <f t="shared" si="3"/>
        <v>217.2</v>
      </c>
      <c r="H8" s="6">
        <f t="shared" si="4"/>
        <v>6.0333333333333329E-2</v>
      </c>
      <c r="I8" s="7">
        <f t="shared" si="5"/>
        <v>0.16001956740313322</v>
      </c>
      <c r="J8" s="8">
        <f t="shared" si="6"/>
        <v>160.01956740313321</v>
      </c>
      <c r="K8" s="6">
        <f t="shared" si="7"/>
        <v>213.3594232041776</v>
      </c>
      <c r="L8" s="6">
        <f t="shared" si="8"/>
        <v>8.3999772915030562</v>
      </c>
      <c r="M8" s="6">
        <v>8</v>
      </c>
      <c r="N8" s="6">
        <v>49.1</v>
      </c>
      <c r="O8" s="6">
        <f t="shared" si="9"/>
        <v>1178.4000000000001</v>
      </c>
      <c r="P8" s="3" t="s">
        <v>24</v>
      </c>
    </row>
    <row r="9" spans="1:17">
      <c r="A9" s="1">
        <v>63</v>
      </c>
      <c r="B9" s="9">
        <v>6344.9</v>
      </c>
      <c r="C9" s="1">
        <v>2</v>
      </c>
      <c r="D9" s="1">
        <v>300</v>
      </c>
      <c r="E9" s="6">
        <v>3</v>
      </c>
      <c r="F9" s="6">
        <v>3.1415926540000001</v>
      </c>
      <c r="G9" s="6">
        <f t="shared" si="3"/>
        <v>6344.9</v>
      </c>
      <c r="H9" s="6">
        <f t="shared" si="4"/>
        <v>1.7624722222222222</v>
      </c>
      <c r="I9" s="7">
        <f t="shared" si="5"/>
        <v>0.86487943852261484</v>
      </c>
      <c r="J9" s="8">
        <f t="shared" si="6"/>
        <v>864.87943852261481</v>
      </c>
      <c r="K9" s="6">
        <f t="shared" si="7"/>
        <v>1153.1725846968197</v>
      </c>
      <c r="L9" s="6">
        <f t="shared" si="8"/>
        <v>45.400495460504715</v>
      </c>
      <c r="M9" s="6">
        <v>46</v>
      </c>
      <c r="N9" s="6">
        <v>271.39999999999998</v>
      </c>
      <c r="O9" s="6">
        <f t="shared" si="9"/>
        <v>162840</v>
      </c>
      <c r="P9" s="3" t="s">
        <v>24</v>
      </c>
    </row>
    <row r="10" spans="1:17">
      <c r="A10" s="1">
        <v>103</v>
      </c>
      <c r="B10" s="9">
        <v>1210</v>
      </c>
      <c r="C10" s="1">
        <v>1</v>
      </c>
      <c r="D10" s="1">
        <v>60</v>
      </c>
      <c r="E10" s="6">
        <v>3</v>
      </c>
      <c r="F10" s="6">
        <v>3.1415926540000001</v>
      </c>
      <c r="G10" s="6">
        <f t="shared" si="3"/>
        <v>1210</v>
      </c>
      <c r="H10" s="6">
        <f t="shared" si="4"/>
        <v>0.33611111111111114</v>
      </c>
      <c r="I10" s="7">
        <f t="shared" si="5"/>
        <v>0.37769033084246068</v>
      </c>
      <c r="J10" s="8">
        <f t="shared" si="6"/>
        <v>377.6903308424607</v>
      </c>
      <c r="K10" s="6">
        <f t="shared" si="7"/>
        <v>503.58710778994759</v>
      </c>
      <c r="L10" s="6">
        <f t="shared" si="8"/>
        <v>19.826264086218412</v>
      </c>
      <c r="M10" s="6">
        <v>20</v>
      </c>
      <c r="N10" s="6">
        <v>116.78</v>
      </c>
      <c r="O10" s="6">
        <f t="shared" si="9"/>
        <v>7006.8</v>
      </c>
      <c r="P10" s="3" t="s">
        <v>24</v>
      </c>
    </row>
    <row r="11" spans="1:17">
      <c r="A11" s="1">
        <v>106</v>
      </c>
      <c r="B11" s="9">
        <v>947.8</v>
      </c>
      <c r="C11" s="1">
        <v>1</v>
      </c>
      <c r="D11" s="1">
        <v>300</v>
      </c>
      <c r="E11" s="6">
        <v>3</v>
      </c>
      <c r="F11" s="6">
        <v>3.1415926540000001</v>
      </c>
      <c r="G11" s="6">
        <f t="shared" si="3"/>
        <v>947.8</v>
      </c>
      <c r="H11" s="6">
        <f t="shared" si="4"/>
        <v>0.26327777777777778</v>
      </c>
      <c r="I11" s="7">
        <f t="shared" si="5"/>
        <v>0.33427318063369121</v>
      </c>
      <c r="J11" s="8">
        <f t="shared" si="6"/>
        <v>334.2731806336912</v>
      </c>
      <c r="K11" s="6">
        <f t="shared" si="7"/>
        <v>445.69757417825491</v>
      </c>
      <c r="L11" s="6">
        <f t="shared" si="8"/>
        <v>17.547148589695077</v>
      </c>
      <c r="M11" s="6">
        <v>18</v>
      </c>
      <c r="N11" s="6">
        <v>104.84</v>
      </c>
      <c r="O11" s="6">
        <f t="shared" si="9"/>
        <v>31452</v>
      </c>
      <c r="P11" s="3" t="s">
        <v>24</v>
      </c>
    </row>
    <row r="12" spans="1:17">
      <c r="A12" s="1">
        <v>114</v>
      </c>
      <c r="B12" s="9">
        <v>5503.8</v>
      </c>
      <c r="C12" s="1">
        <v>1</v>
      </c>
      <c r="D12" s="1">
        <v>300</v>
      </c>
      <c r="E12" s="6">
        <v>3</v>
      </c>
      <c r="F12" s="6">
        <v>3.1415926540000001</v>
      </c>
      <c r="G12" s="6">
        <f t="shared" si="3"/>
        <v>5503.8</v>
      </c>
      <c r="H12" s="6">
        <f t="shared" si="4"/>
        <v>1.5288333333333335</v>
      </c>
      <c r="I12" s="7">
        <f t="shared" si="5"/>
        <v>0.80551661622735538</v>
      </c>
      <c r="J12" s="8">
        <f t="shared" si="6"/>
        <v>805.51661622735537</v>
      </c>
      <c r="K12" s="6">
        <f t="shared" si="7"/>
        <v>1074.0221549698072</v>
      </c>
      <c r="L12" s="6">
        <f t="shared" si="8"/>
        <v>42.284336809834933</v>
      </c>
      <c r="M12" s="6">
        <v>42</v>
      </c>
      <c r="N12" s="6">
        <v>247.74</v>
      </c>
      <c r="O12" s="6">
        <f t="shared" si="9"/>
        <v>74322</v>
      </c>
      <c r="P12" s="3" t="s">
        <v>24</v>
      </c>
    </row>
    <row r="13" spans="1:17">
      <c r="A13" s="1">
        <v>65</v>
      </c>
      <c r="B13" s="9">
        <v>970.1</v>
      </c>
      <c r="C13" s="1">
        <v>3</v>
      </c>
      <c r="D13" s="1">
        <v>12</v>
      </c>
      <c r="E13" s="6">
        <v>3</v>
      </c>
      <c r="F13" s="6">
        <v>3.1415926540000001</v>
      </c>
      <c r="G13" s="6">
        <f t="shared" si="3"/>
        <v>970.1</v>
      </c>
      <c r="H13" s="6">
        <f t="shared" si="4"/>
        <v>0.26947222222222222</v>
      </c>
      <c r="I13" s="7">
        <f t="shared" si="5"/>
        <v>0.33818273635033219</v>
      </c>
      <c r="J13" s="8">
        <f t="shared" si="6"/>
        <v>338.18273635033216</v>
      </c>
      <c r="K13" s="6">
        <f t="shared" si="7"/>
        <v>450.91031513377624</v>
      </c>
      <c r="L13" s="6">
        <f t="shared" si="8"/>
        <v>17.752374611565994</v>
      </c>
      <c r="M13" s="6">
        <v>18</v>
      </c>
      <c r="N13" s="6">
        <v>104.84</v>
      </c>
      <c r="O13" s="6">
        <f t="shared" si="9"/>
        <v>3774.2400000000002</v>
      </c>
      <c r="P13" s="3" t="s">
        <v>29</v>
      </c>
    </row>
    <row r="14" spans="1:17">
      <c r="A14" s="1">
        <v>66</v>
      </c>
      <c r="B14" s="9">
        <v>1138.9000000000001</v>
      </c>
      <c r="C14" s="1">
        <v>3</v>
      </c>
      <c r="D14" s="1">
        <v>12</v>
      </c>
      <c r="E14" s="6">
        <v>3</v>
      </c>
      <c r="F14" s="6">
        <v>3.1415926540000001</v>
      </c>
      <c r="G14" s="6">
        <f t="shared" si="3"/>
        <v>1138.9000000000001</v>
      </c>
      <c r="H14" s="6">
        <f t="shared" si="4"/>
        <v>0.31636111111111115</v>
      </c>
      <c r="I14" s="7">
        <f t="shared" si="5"/>
        <v>0.36642574374190567</v>
      </c>
      <c r="J14" s="8">
        <f t="shared" si="6"/>
        <v>366.42574374190565</v>
      </c>
      <c r="K14" s="6">
        <f t="shared" si="7"/>
        <v>488.56765832254086</v>
      </c>
      <c r="L14" s="6">
        <f t="shared" si="8"/>
        <v>19.234947178052792</v>
      </c>
      <c r="M14" s="6">
        <v>18</v>
      </c>
      <c r="N14" s="6">
        <v>104.84</v>
      </c>
      <c r="O14" s="6">
        <f t="shared" si="9"/>
        <v>3774.2400000000002</v>
      </c>
      <c r="P14" s="3" t="s">
        <v>29</v>
      </c>
    </row>
    <row r="15" spans="1:17">
      <c r="A15" s="1">
        <v>70</v>
      </c>
      <c r="B15" s="9">
        <v>492.7</v>
      </c>
      <c r="C15" s="1">
        <v>2</v>
      </c>
      <c r="D15" s="1">
        <v>36</v>
      </c>
      <c r="E15" s="6">
        <v>3</v>
      </c>
      <c r="F15" s="6">
        <v>3.1415926540000001</v>
      </c>
      <c r="G15" s="6">
        <f t="shared" si="3"/>
        <v>492.7</v>
      </c>
      <c r="H15" s="6">
        <f t="shared" si="4"/>
        <v>0.1368611111111111</v>
      </c>
      <c r="I15" s="7">
        <f t="shared" si="5"/>
        <v>0.24100966701241561</v>
      </c>
      <c r="J15" s="8">
        <f t="shared" si="6"/>
        <v>241.0096670124156</v>
      </c>
      <c r="K15" s="6">
        <f t="shared" si="7"/>
        <v>321.34622268322079</v>
      </c>
      <c r="L15" s="6">
        <f t="shared" si="8"/>
        <v>12.651426089890583</v>
      </c>
      <c r="M15" s="25">
        <v>16</v>
      </c>
      <c r="N15" s="6">
        <v>92.98</v>
      </c>
      <c r="O15" s="6">
        <f t="shared" si="9"/>
        <v>6694.56</v>
      </c>
      <c r="P15" s="3" t="s">
        <v>28</v>
      </c>
      <c r="Q15" s="12" t="s">
        <v>31</v>
      </c>
    </row>
    <row r="16" spans="1:17">
      <c r="A16" s="1">
        <v>73</v>
      </c>
      <c r="B16" s="9">
        <v>544.9</v>
      </c>
      <c r="C16" s="1">
        <v>2</v>
      </c>
      <c r="D16" s="1">
        <v>50</v>
      </c>
      <c r="E16" s="6">
        <v>3</v>
      </c>
      <c r="F16" s="6">
        <v>3.1415926540000001</v>
      </c>
      <c r="G16" s="6">
        <f t="shared" si="3"/>
        <v>544.9</v>
      </c>
      <c r="H16" s="6">
        <f t="shared" si="4"/>
        <v>0.15136111111111111</v>
      </c>
      <c r="I16" s="7">
        <f t="shared" si="5"/>
        <v>0.25345542157452172</v>
      </c>
      <c r="J16" s="8">
        <f t="shared" si="6"/>
        <v>253.45542157452172</v>
      </c>
      <c r="K16" s="6">
        <f t="shared" si="7"/>
        <v>337.9405620993623</v>
      </c>
      <c r="L16" s="6">
        <f t="shared" si="8"/>
        <v>13.304746539344974</v>
      </c>
      <c r="M16" s="25">
        <v>16</v>
      </c>
      <c r="N16" s="6">
        <v>92.98</v>
      </c>
      <c r="O16" s="6">
        <f t="shared" si="9"/>
        <v>9298</v>
      </c>
      <c r="P16" s="3" t="s">
        <v>28</v>
      </c>
      <c r="Q16" s="12" t="s">
        <v>31</v>
      </c>
    </row>
    <row r="17" spans="1:17">
      <c r="A17" s="1">
        <v>80</v>
      </c>
      <c r="B17" s="9">
        <v>500.4</v>
      </c>
      <c r="C17" s="1">
        <v>2</v>
      </c>
      <c r="D17" s="1">
        <v>50</v>
      </c>
      <c r="E17" s="6">
        <v>3</v>
      </c>
      <c r="F17" s="6">
        <v>3.1415926540000001</v>
      </c>
      <c r="G17" s="6">
        <f t="shared" si="3"/>
        <v>500.4</v>
      </c>
      <c r="H17" s="6">
        <f t="shared" si="4"/>
        <v>0.13899999999999998</v>
      </c>
      <c r="I17" s="7">
        <f t="shared" si="5"/>
        <v>0.24288563611645075</v>
      </c>
      <c r="J17" s="8">
        <f t="shared" si="6"/>
        <v>242.88563611645074</v>
      </c>
      <c r="K17" s="6">
        <f t="shared" si="7"/>
        <v>323.84751482193434</v>
      </c>
      <c r="L17" s="6">
        <f t="shared" si="8"/>
        <v>12.749902158343872</v>
      </c>
      <c r="M17" s="25">
        <v>16</v>
      </c>
      <c r="N17" s="6">
        <v>92.98</v>
      </c>
      <c r="O17" s="6">
        <f t="shared" si="9"/>
        <v>9298</v>
      </c>
      <c r="P17" s="3" t="s">
        <v>28</v>
      </c>
      <c r="Q17" s="12" t="s">
        <v>31</v>
      </c>
    </row>
    <row r="18" spans="1:17">
      <c r="A18" s="1">
        <v>77</v>
      </c>
      <c r="B18" s="9">
        <v>312.39999999999998</v>
      </c>
      <c r="C18" s="1">
        <v>2</v>
      </c>
      <c r="D18" s="1">
        <v>36</v>
      </c>
      <c r="E18" s="6">
        <v>3</v>
      </c>
      <c r="F18" s="6">
        <v>3.1415926540000001</v>
      </c>
      <c r="G18" s="6">
        <f t="shared" si="3"/>
        <v>312.39999999999998</v>
      </c>
      <c r="H18" s="6">
        <f t="shared" si="4"/>
        <v>8.6777777777777773E-2</v>
      </c>
      <c r="I18" s="7">
        <f t="shared" si="5"/>
        <v>0.19191048108990819</v>
      </c>
      <c r="J18" s="8">
        <f t="shared" si="6"/>
        <v>191.91048108990819</v>
      </c>
      <c r="K18" s="6">
        <f t="shared" si="7"/>
        <v>255.88064145321093</v>
      </c>
      <c r="L18" s="6">
        <f t="shared" si="8"/>
        <v>10.074041002094919</v>
      </c>
      <c r="M18" s="25">
        <v>12</v>
      </c>
      <c r="N18" s="6">
        <v>73.650000000000006</v>
      </c>
      <c r="O18" s="6">
        <f t="shared" ref="O3:O49" si="10">C18*D18*N18</f>
        <v>5302.8</v>
      </c>
      <c r="P18" s="3" t="s">
        <v>30</v>
      </c>
      <c r="Q18" s="12" t="s">
        <v>31</v>
      </c>
    </row>
    <row r="19" spans="1:17">
      <c r="A19" s="1">
        <v>81</v>
      </c>
      <c r="B19" s="9">
        <v>264.5</v>
      </c>
      <c r="C19" s="1">
        <v>2</v>
      </c>
      <c r="D19" s="1">
        <v>36</v>
      </c>
      <c r="E19" s="6">
        <v>3</v>
      </c>
      <c r="F19" s="6">
        <v>3.1415926540000001</v>
      </c>
      <c r="G19" s="6">
        <f t="shared" si="3"/>
        <v>264.5</v>
      </c>
      <c r="H19" s="6">
        <f t="shared" si="4"/>
        <v>7.3472222222222217E-2</v>
      </c>
      <c r="I19" s="7">
        <f t="shared" si="5"/>
        <v>0.1765858986071539</v>
      </c>
      <c r="J19" s="8">
        <f t="shared" si="6"/>
        <v>176.58589860715389</v>
      </c>
      <c r="K19" s="6">
        <f t="shared" si="7"/>
        <v>235.44786480953852</v>
      </c>
      <c r="L19" s="6">
        <f t="shared" si="8"/>
        <v>9.2696009767534857</v>
      </c>
      <c r="M19" s="25">
        <v>12</v>
      </c>
      <c r="N19" s="6">
        <v>73.650000000000006</v>
      </c>
      <c r="O19" s="6">
        <f t="shared" si="10"/>
        <v>5302.8</v>
      </c>
      <c r="Q19" s="12" t="s">
        <v>31</v>
      </c>
    </row>
    <row r="20" spans="1:17">
      <c r="A20" s="1">
        <v>86</v>
      </c>
      <c r="B20" s="9">
        <v>63.4</v>
      </c>
      <c r="C20" s="1">
        <v>1</v>
      </c>
      <c r="D20" s="1">
        <v>36</v>
      </c>
      <c r="E20" s="6">
        <v>3</v>
      </c>
      <c r="F20" s="6">
        <v>3.1415926540000001</v>
      </c>
      <c r="G20" s="6">
        <f t="shared" si="3"/>
        <v>63.4</v>
      </c>
      <c r="H20" s="6">
        <f t="shared" si="4"/>
        <v>1.7611111111111112E-2</v>
      </c>
      <c r="I20" s="7">
        <f t="shared" si="5"/>
        <v>8.6454541215723338E-2</v>
      </c>
      <c r="J20" s="8">
        <f t="shared" si="6"/>
        <v>86.454541215723339</v>
      </c>
      <c r="K20" s="6">
        <f t="shared" si="7"/>
        <v>115.27272162096445</v>
      </c>
      <c r="L20" s="6">
        <f t="shared" si="8"/>
        <v>4.538296126809624</v>
      </c>
      <c r="M20" s="25">
        <v>12</v>
      </c>
      <c r="N20" s="6">
        <v>73.650000000000006</v>
      </c>
      <c r="O20" s="6">
        <f t="shared" si="10"/>
        <v>2651.4</v>
      </c>
      <c r="P20" s="3" t="s">
        <v>32</v>
      </c>
      <c r="Q20" s="12" t="s">
        <v>31</v>
      </c>
    </row>
    <row r="21" spans="1:17">
      <c r="A21" s="1">
        <v>95</v>
      </c>
      <c r="B21" s="9">
        <v>39.9</v>
      </c>
      <c r="C21" s="1">
        <v>1</v>
      </c>
      <c r="D21" s="1">
        <v>36</v>
      </c>
      <c r="E21" s="6">
        <v>3</v>
      </c>
      <c r="F21" s="6">
        <v>3.1415926540000001</v>
      </c>
      <c r="G21" s="6">
        <f t="shared" si="3"/>
        <v>39.9</v>
      </c>
      <c r="H21" s="6">
        <f t="shared" si="4"/>
        <v>1.1083333333333332E-2</v>
      </c>
      <c r="I21" s="7">
        <f t="shared" si="5"/>
        <v>6.8585076816167462E-2</v>
      </c>
      <c r="J21" s="8">
        <f t="shared" si="6"/>
        <v>68.585076816167458</v>
      </c>
      <c r="K21" s="6">
        <f t="shared" si="7"/>
        <v>91.446769088223277</v>
      </c>
      <c r="L21" s="6">
        <f t="shared" si="8"/>
        <v>3.6002664995363496</v>
      </c>
      <c r="M21" s="25">
        <v>12</v>
      </c>
      <c r="N21" s="6">
        <v>73.62</v>
      </c>
      <c r="O21" s="6">
        <f t="shared" si="10"/>
        <v>2650.32</v>
      </c>
      <c r="P21" s="3" t="s">
        <v>32</v>
      </c>
      <c r="Q21" s="12" t="s">
        <v>31</v>
      </c>
    </row>
    <row r="22" spans="1:17">
      <c r="A22" s="1">
        <v>100</v>
      </c>
      <c r="B22" s="9">
        <v>33.1</v>
      </c>
      <c r="C22" s="1">
        <v>1</v>
      </c>
      <c r="D22" s="1">
        <v>50</v>
      </c>
      <c r="E22" s="6">
        <v>3</v>
      </c>
      <c r="F22" s="6">
        <v>3.1415926540000001</v>
      </c>
      <c r="G22" s="6">
        <f t="shared" si="3"/>
        <v>33.1</v>
      </c>
      <c r="H22" s="6">
        <f t="shared" si="4"/>
        <v>9.1944444444444443E-3</v>
      </c>
      <c r="I22" s="7">
        <f t="shared" si="5"/>
        <v>6.2467939128827275E-2</v>
      </c>
      <c r="J22" s="8">
        <f t="shared" si="6"/>
        <v>62.467939128827275</v>
      </c>
      <c r="K22" s="6">
        <f t="shared" si="7"/>
        <v>83.290585505103039</v>
      </c>
      <c r="L22" s="6">
        <f t="shared" si="8"/>
        <v>3.2791569096497262</v>
      </c>
      <c r="M22" s="25">
        <v>12</v>
      </c>
      <c r="N22" s="6">
        <v>73.62</v>
      </c>
      <c r="O22" s="6">
        <f t="shared" si="10"/>
        <v>3681</v>
      </c>
      <c r="P22" s="3" t="s">
        <v>32</v>
      </c>
      <c r="Q22" s="12" t="s">
        <v>31</v>
      </c>
    </row>
    <row r="23" spans="1:17">
      <c r="A23" s="1">
        <v>90</v>
      </c>
      <c r="B23" s="9">
        <v>65.900000000000006</v>
      </c>
      <c r="C23" s="1">
        <v>1</v>
      </c>
      <c r="D23" s="1">
        <v>50</v>
      </c>
      <c r="E23" s="6">
        <v>3</v>
      </c>
      <c r="F23" s="6">
        <v>3.1415926540000001</v>
      </c>
      <c r="G23" s="6">
        <f t="shared" si="3"/>
        <v>65.900000000000006</v>
      </c>
      <c r="H23" s="6">
        <f t="shared" si="4"/>
        <v>1.8305555555555558E-2</v>
      </c>
      <c r="I23" s="7">
        <f t="shared" si="5"/>
        <v>8.8142606456122152E-2</v>
      </c>
      <c r="J23" s="8">
        <f t="shared" si="6"/>
        <v>88.142606456122152</v>
      </c>
      <c r="K23" s="6">
        <f t="shared" si="7"/>
        <v>117.52347527482954</v>
      </c>
      <c r="L23" s="6">
        <f t="shared" si="8"/>
        <v>4.6269084753869896</v>
      </c>
      <c r="M23" s="25">
        <v>12</v>
      </c>
      <c r="N23" s="6">
        <v>73.62</v>
      </c>
      <c r="O23" s="6">
        <f t="shared" si="10"/>
        <v>3681</v>
      </c>
      <c r="P23" s="3" t="s">
        <v>32</v>
      </c>
      <c r="Q23" s="12" t="s">
        <v>31</v>
      </c>
    </row>
    <row r="24" spans="1:17">
      <c r="A24" s="1">
        <v>61</v>
      </c>
      <c r="B24" s="9">
        <v>79.099999999999994</v>
      </c>
      <c r="C24" s="1">
        <v>2</v>
      </c>
      <c r="D24" s="1">
        <v>50</v>
      </c>
      <c r="E24" s="6">
        <v>2.5</v>
      </c>
      <c r="F24" s="6">
        <v>3.1415926540000001</v>
      </c>
      <c r="G24" s="6">
        <f t="shared" si="3"/>
        <v>79.099999999999994</v>
      </c>
      <c r="H24" s="6">
        <f t="shared" si="4"/>
        <v>2.1972222222222219E-2</v>
      </c>
      <c r="I24" s="7">
        <f t="shared" si="5"/>
        <v>0.10578450210761338</v>
      </c>
      <c r="J24" s="8">
        <f t="shared" si="6"/>
        <v>105.78450210761338</v>
      </c>
      <c r="K24" s="6">
        <f t="shared" si="7"/>
        <v>141.04600281015118</v>
      </c>
      <c r="L24" s="6">
        <f t="shared" si="8"/>
        <v>5.5529922366201259</v>
      </c>
      <c r="M24" s="6">
        <v>6</v>
      </c>
      <c r="N24" s="6">
        <v>37.200000000000003</v>
      </c>
      <c r="O24" s="6">
        <f t="shared" si="10"/>
        <v>3720.0000000000005</v>
      </c>
      <c r="P24" s="3" t="s">
        <v>24</v>
      </c>
      <c r="Q24" s="12" t="s">
        <v>31</v>
      </c>
    </row>
    <row r="25" spans="1:17">
      <c r="A25" s="1">
        <v>111</v>
      </c>
      <c r="B25" s="9">
        <v>136.6</v>
      </c>
      <c r="C25" s="1">
        <v>1</v>
      </c>
      <c r="D25" s="1">
        <v>350</v>
      </c>
      <c r="E25" s="6">
        <v>2.5</v>
      </c>
      <c r="F25" s="6">
        <v>3.1415926540000001</v>
      </c>
      <c r="G25" s="6">
        <f t="shared" si="3"/>
        <v>136.6</v>
      </c>
      <c r="H25" s="6">
        <f t="shared" si="4"/>
        <v>3.794444444444444E-2</v>
      </c>
      <c r="I25" s="7">
        <f t="shared" si="5"/>
        <v>0.13901419663237971</v>
      </c>
      <c r="J25" s="8">
        <f t="shared" si="6"/>
        <v>139.01419663237971</v>
      </c>
      <c r="K25" s="6">
        <f t="shared" si="7"/>
        <v>185.35226217650629</v>
      </c>
      <c r="L25" s="6">
        <f t="shared" si="8"/>
        <v>7.2973331565553661</v>
      </c>
      <c r="M25" s="6">
        <v>8</v>
      </c>
      <c r="N25" s="6">
        <v>49.1</v>
      </c>
      <c r="O25" s="6">
        <f t="shared" si="10"/>
        <v>17185</v>
      </c>
      <c r="P25" s="3" t="s">
        <v>35</v>
      </c>
    </row>
    <row r="26" spans="1:17">
      <c r="A26" s="1"/>
      <c r="B26" s="9"/>
      <c r="C26" s="1"/>
      <c r="D26" s="1"/>
      <c r="E26" s="6">
        <v>2.5</v>
      </c>
      <c r="F26" s="6">
        <v>3.1415926540000001</v>
      </c>
      <c r="G26" s="6">
        <f t="shared" ref="G26:G36" si="11">B26</f>
        <v>0</v>
      </c>
      <c r="H26" s="6">
        <f t="shared" ref="H26:H36" si="12">G26/3600</f>
        <v>0</v>
      </c>
      <c r="I26" s="7">
        <f t="shared" ref="I26:I36" si="13">SQRT((4*H26)/(F26*E26))</f>
        <v>0</v>
      </c>
      <c r="J26" s="8">
        <f t="shared" ref="J26:J36" si="14">I26*1000</f>
        <v>0</v>
      </c>
      <c r="K26" s="6">
        <f t="shared" ref="K26:K36" si="15">J26/0.75</f>
        <v>0</v>
      </c>
      <c r="L26" s="6">
        <f t="shared" ref="L26:L36" si="16">K26/25.4</f>
        <v>0</v>
      </c>
      <c r="M26" s="6"/>
      <c r="N26" s="6"/>
      <c r="O26" s="6">
        <f t="shared" si="10"/>
        <v>0</v>
      </c>
    </row>
    <row r="27" spans="1:17">
      <c r="A27" s="1"/>
      <c r="B27" s="9"/>
      <c r="C27" s="1"/>
      <c r="D27" s="1"/>
      <c r="E27" s="6">
        <v>2.5</v>
      </c>
      <c r="F27" s="6">
        <v>3.1415926540000001</v>
      </c>
      <c r="G27" s="6">
        <f t="shared" si="11"/>
        <v>0</v>
      </c>
      <c r="H27" s="6">
        <f t="shared" si="12"/>
        <v>0</v>
      </c>
      <c r="I27" s="7">
        <f t="shared" si="13"/>
        <v>0</v>
      </c>
      <c r="J27" s="8">
        <f t="shared" si="14"/>
        <v>0</v>
      </c>
      <c r="K27" s="6">
        <f t="shared" si="15"/>
        <v>0</v>
      </c>
      <c r="L27" s="6">
        <f t="shared" si="16"/>
        <v>0</v>
      </c>
      <c r="M27" s="6"/>
      <c r="N27" s="6"/>
      <c r="O27" s="6">
        <f t="shared" si="10"/>
        <v>0</v>
      </c>
    </row>
    <row r="28" spans="1:17">
      <c r="A28" s="1"/>
      <c r="B28" s="9"/>
      <c r="C28" s="1"/>
      <c r="D28" s="1"/>
      <c r="E28" s="6">
        <v>2.5</v>
      </c>
      <c r="F28" s="6">
        <v>3.1415926540000001</v>
      </c>
      <c r="G28" s="6">
        <f t="shared" si="11"/>
        <v>0</v>
      </c>
      <c r="H28" s="6">
        <f t="shared" si="12"/>
        <v>0</v>
      </c>
      <c r="I28" s="7">
        <f t="shared" si="13"/>
        <v>0</v>
      </c>
      <c r="J28" s="8">
        <f t="shared" si="14"/>
        <v>0</v>
      </c>
      <c r="K28" s="6">
        <f t="shared" si="15"/>
        <v>0</v>
      </c>
      <c r="L28" s="6">
        <f t="shared" si="16"/>
        <v>0</v>
      </c>
      <c r="M28" s="6"/>
      <c r="N28" s="6"/>
      <c r="O28" s="6">
        <f t="shared" si="10"/>
        <v>0</v>
      </c>
    </row>
    <row r="29" spans="1:17">
      <c r="A29" s="1"/>
      <c r="B29" s="9"/>
      <c r="C29" s="1"/>
      <c r="D29" s="1"/>
      <c r="E29" s="6">
        <v>2.5</v>
      </c>
      <c r="F29" s="6">
        <v>3.1415926540000001</v>
      </c>
      <c r="G29" s="6">
        <f t="shared" si="11"/>
        <v>0</v>
      </c>
      <c r="H29" s="6">
        <f t="shared" si="12"/>
        <v>0</v>
      </c>
      <c r="I29" s="7">
        <f t="shared" si="13"/>
        <v>0</v>
      </c>
      <c r="J29" s="8">
        <f t="shared" si="14"/>
        <v>0</v>
      </c>
      <c r="K29" s="6">
        <f t="shared" si="15"/>
        <v>0</v>
      </c>
      <c r="L29" s="6">
        <f t="shared" si="16"/>
        <v>0</v>
      </c>
      <c r="M29" s="6"/>
      <c r="N29" s="6"/>
      <c r="O29" s="6">
        <f t="shared" si="10"/>
        <v>0</v>
      </c>
    </row>
    <row r="30" spans="1:17">
      <c r="A30" s="1"/>
      <c r="B30" s="9"/>
      <c r="C30" s="1"/>
      <c r="D30" s="1"/>
      <c r="E30" s="6">
        <v>2.5</v>
      </c>
      <c r="F30" s="6">
        <v>3.1415926540000001</v>
      </c>
      <c r="G30" s="6">
        <f t="shared" si="11"/>
        <v>0</v>
      </c>
      <c r="H30" s="6">
        <f t="shared" si="12"/>
        <v>0</v>
      </c>
      <c r="I30" s="7">
        <f t="shared" si="13"/>
        <v>0</v>
      </c>
      <c r="J30" s="8">
        <f t="shared" si="14"/>
        <v>0</v>
      </c>
      <c r="K30" s="6">
        <f t="shared" si="15"/>
        <v>0</v>
      </c>
      <c r="L30" s="6">
        <f t="shared" si="16"/>
        <v>0</v>
      </c>
      <c r="M30" s="6"/>
      <c r="N30" s="6"/>
      <c r="O30" s="6">
        <f t="shared" si="10"/>
        <v>0</v>
      </c>
    </row>
    <row r="31" spans="1:17">
      <c r="A31" s="1"/>
      <c r="B31" s="9"/>
      <c r="C31" s="1"/>
      <c r="D31" s="1"/>
      <c r="E31" s="6">
        <v>2.5</v>
      </c>
      <c r="F31" s="6">
        <v>3.1415926540000001</v>
      </c>
      <c r="G31" s="6">
        <f t="shared" si="11"/>
        <v>0</v>
      </c>
      <c r="H31" s="6">
        <f t="shared" si="12"/>
        <v>0</v>
      </c>
      <c r="I31" s="7">
        <f t="shared" si="13"/>
        <v>0</v>
      </c>
      <c r="J31" s="8">
        <f t="shared" si="14"/>
        <v>0</v>
      </c>
      <c r="K31" s="6">
        <f t="shared" si="15"/>
        <v>0</v>
      </c>
      <c r="L31" s="6">
        <f t="shared" si="16"/>
        <v>0</v>
      </c>
      <c r="M31" s="6"/>
      <c r="N31" s="6"/>
      <c r="O31" s="6">
        <f t="shared" si="10"/>
        <v>0</v>
      </c>
    </row>
    <row r="32" spans="1:17">
      <c r="A32" s="1"/>
      <c r="B32" s="9"/>
      <c r="C32" s="1"/>
      <c r="D32" s="1"/>
      <c r="E32" s="6">
        <v>2.5</v>
      </c>
      <c r="F32" s="6">
        <v>3.1415926540000001</v>
      </c>
      <c r="G32" s="6">
        <f t="shared" si="11"/>
        <v>0</v>
      </c>
      <c r="H32" s="6">
        <f t="shared" si="12"/>
        <v>0</v>
      </c>
      <c r="I32" s="7">
        <f t="shared" si="13"/>
        <v>0</v>
      </c>
      <c r="J32" s="8">
        <f t="shared" si="14"/>
        <v>0</v>
      </c>
      <c r="K32" s="6">
        <f t="shared" si="15"/>
        <v>0</v>
      </c>
      <c r="L32" s="6">
        <f t="shared" si="16"/>
        <v>0</v>
      </c>
      <c r="M32" s="6"/>
      <c r="N32" s="6"/>
      <c r="O32" s="6">
        <f t="shared" si="10"/>
        <v>0</v>
      </c>
    </row>
    <row r="33" spans="1:15">
      <c r="A33" s="1"/>
      <c r="B33" s="9"/>
      <c r="C33" s="1"/>
      <c r="D33" s="1"/>
      <c r="E33" s="6">
        <v>2.5</v>
      </c>
      <c r="F33" s="6">
        <v>3.1415926540000001</v>
      </c>
      <c r="G33" s="6">
        <f t="shared" si="11"/>
        <v>0</v>
      </c>
      <c r="H33" s="6">
        <f t="shared" si="12"/>
        <v>0</v>
      </c>
      <c r="I33" s="7">
        <f t="shared" si="13"/>
        <v>0</v>
      </c>
      <c r="J33" s="8">
        <f t="shared" si="14"/>
        <v>0</v>
      </c>
      <c r="K33" s="6">
        <f t="shared" si="15"/>
        <v>0</v>
      </c>
      <c r="L33" s="6">
        <f t="shared" si="16"/>
        <v>0</v>
      </c>
      <c r="M33" s="6"/>
      <c r="N33" s="6"/>
      <c r="O33" s="6">
        <f t="shared" si="10"/>
        <v>0</v>
      </c>
    </row>
    <row r="34" spans="1:15">
      <c r="A34" s="1"/>
      <c r="B34" s="9"/>
      <c r="C34" s="1"/>
      <c r="D34" s="1"/>
      <c r="E34" s="6">
        <v>2.5</v>
      </c>
      <c r="F34" s="6">
        <v>3.1415926540000001</v>
      </c>
      <c r="G34" s="6">
        <f t="shared" si="11"/>
        <v>0</v>
      </c>
      <c r="H34" s="6">
        <f t="shared" si="12"/>
        <v>0</v>
      </c>
      <c r="I34" s="7">
        <f t="shared" si="13"/>
        <v>0</v>
      </c>
      <c r="J34" s="8">
        <f t="shared" si="14"/>
        <v>0</v>
      </c>
      <c r="K34" s="6">
        <f t="shared" si="15"/>
        <v>0</v>
      </c>
      <c r="L34" s="6">
        <f t="shared" si="16"/>
        <v>0</v>
      </c>
      <c r="M34" s="6"/>
      <c r="N34" s="6"/>
      <c r="O34" s="6">
        <f t="shared" si="10"/>
        <v>0</v>
      </c>
    </row>
    <row r="35" spans="1:15">
      <c r="A35" s="1"/>
      <c r="B35" s="9"/>
      <c r="C35" s="1"/>
      <c r="D35" s="1"/>
      <c r="E35" s="6">
        <v>2.5</v>
      </c>
      <c r="F35" s="6">
        <v>3.1415926540000001</v>
      </c>
      <c r="G35" s="6">
        <f t="shared" si="11"/>
        <v>0</v>
      </c>
      <c r="H35" s="6">
        <f t="shared" si="12"/>
        <v>0</v>
      </c>
      <c r="I35" s="7">
        <f t="shared" si="13"/>
        <v>0</v>
      </c>
      <c r="J35" s="8">
        <f t="shared" si="14"/>
        <v>0</v>
      </c>
      <c r="K35" s="6">
        <f t="shared" si="15"/>
        <v>0</v>
      </c>
      <c r="L35" s="6">
        <f t="shared" si="16"/>
        <v>0</v>
      </c>
      <c r="M35" s="6"/>
      <c r="N35" s="6"/>
      <c r="O35" s="6">
        <f t="shared" si="10"/>
        <v>0</v>
      </c>
    </row>
    <row r="36" spans="1:15">
      <c r="A36" s="1"/>
      <c r="B36" s="9"/>
      <c r="C36" s="1"/>
      <c r="D36" s="1"/>
      <c r="E36" s="6">
        <v>2.5</v>
      </c>
      <c r="F36" s="6">
        <v>3.1415926540000001</v>
      </c>
      <c r="G36" s="6">
        <f t="shared" si="11"/>
        <v>0</v>
      </c>
      <c r="H36" s="6">
        <f t="shared" si="12"/>
        <v>0</v>
      </c>
      <c r="I36" s="7">
        <f t="shared" si="13"/>
        <v>0</v>
      </c>
      <c r="J36" s="8">
        <f t="shared" si="14"/>
        <v>0</v>
      </c>
      <c r="K36" s="6">
        <f t="shared" si="15"/>
        <v>0</v>
      </c>
      <c r="L36" s="6">
        <f t="shared" si="16"/>
        <v>0</v>
      </c>
      <c r="M36" s="6"/>
      <c r="N36" s="6"/>
      <c r="O36" s="6">
        <f t="shared" si="10"/>
        <v>0</v>
      </c>
    </row>
    <row r="37" spans="1:15">
      <c r="A37" s="1"/>
      <c r="B37" s="9"/>
      <c r="C37" s="1"/>
      <c r="D37" s="1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f t="shared" si="10"/>
        <v>0</v>
      </c>
    </row>
    <row r="38" spans="1:15">
      <c r="A38" s="1"/>
      <c r="B38" s="9"/>
      <c r="C38" s="1"/>
      <c r="D38" s="1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f t="shared" si="10"/>
        <v>0</v>
      </c>
    </row>
    <row r="39" spans="1:15">
      <c r="A39" s="1"/>
      <c r="B39" s="9"/>
      <c r="C39" s="1"/>
      <c r="D39" s="1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f t="shared" si="10"/>
        <v>0</v>
      </c>
    </row>
    <row r="40" spans="1:15">
      <c r="A40" s="1"/>
      <c r="B40" s="9"/>
      <c r="C40" s="1"/>
      <c r="D40" s="1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f t="shared" si="10"/>
        <v>0</v>
      </c>
    </row>
    <row r="41" spans="1:15">
      <c r="A41" s="1"/>
      <c r="B41" s="9"/>
      <c r="C41" s="1"/>
      <c r="D41" s="1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f t="shared" si="10"/>
        <v>0</v>
      </c>
    </row>
    <row r="42" spans="1:15">
      <c r="A42" s="1"/>
      <c r="B42" s="9"/>
      <c r="C42" s="1"/>
      <c r="D42" s="1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f t="shared" si="10"/>
        <v>0</v>
      </c>
    </row>
    <row r="43" spans="1:15">
      <c r="A43" s="1"/>
      <c r="B43" s="9"/>
      <c r="C43" s="1"/>
      <c r="D43" s="1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f t="shared" si="10"/>
        <v>0</v>
      </c>
    </row>
    <row r="44" spans="1:15">
      <c r="A44" s="1"/>
      <c r="B44" s="9"/>
      <c r="C44" s="1"/>
      <c r="D44" s="1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f t="shared" si="10"/>
        <v>0</v>
      </c>
    </row>
    <row r="45" spans="1:15">
      <c r="A45" s="1"/>
      <c r="B45" s="9"/>
      <c r="C45" s="1"/>
      <c r="D45" s="1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f t="shared" si="10"/>
        <v>0</v>
      </c>
    </row>
    <row r="46" spans="1:15">
      <c r="A46" s="1"/>
      <c r="B46" s="9"/>
      <c r="C46" s="1"/>
      <c r="D46" s="1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f t="shared" si="10"/>
        <v>0</v>
      </c>
    </row>
    <row r="47" spans="1:15">
      <c r="A47" s="1"/>
      <c r="B47" s="9"/>
      <c r="C47" s="1"/>
      <c r="D47" s="1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f t="shared" si="10"/>
        <v>0</v>
      </c>
    </row>
    <row r="48" spans="1:15">
      <c r="A48" s="1"/>
      <c r="B48" s="9"/>
      <c r="C48" s="1"/>
      <c r="D48" s="1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f t="shared" si="10"/>
        <v>0</v>
      </c>
    </row>
    <row r="49" spans="1:15">
      <c r="A49" s="1"/>
      <c r="B49" s="9"/>
      <c r="C49" s="1"/>
      <c r="D49" s="1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f t="shared" si="10"/>
        <v>0</v>
      </c>
    </row>
    <row r="50" spans="1:15">
      <c r="A50" s="1"/>
      <c r="B50" s="9"/>
      <c r="C50" s="1"/>
      <c r="D50" s="1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f>SUM(O2:O49)</f>
        <v>465093.35999999993</v>
      </c>
    </row>
  </sheetData>
  <pageMargins left="0.51181102362204722" right="0.51181102362204722" top="0.78740157480314965" bottom="0.78740157480314965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0"/>
  <sheetViews>
    <sheetView tabSelected="1" topLeftCell="A3" workbookViewId="0">
      <selection activeCell="A13" sqref="A13"/>
    </sheetView>
  </sheetViews>
  <sheetFormatPr defaultRowHeight="15"/>
  <cols>
    <col min="1" max="1" width="9.140625" style="3" customWidth="1"/>
    <col min="2" max="2" width="12.85546875" style="3" customWidth="1"/>
    <col min="3" max="3" width="5.7109375" style="3" customWidth="1"/>
    <col min="4" max="4" width="15.140625" style="3" customWidth="1"/>
    <col min="5" max="5" width="11.140625" customWidth="1"/>
    <col min="11" max="11" width="10.140625" customWidth="1"/>
    <col min="12" max="13" width="9.140625" customWidth="1"/>
    <col min="14" max="14" width="12.42578125" customWidth="1"/>
    <col min="15" max="15" width="11.7109375" customWidth="1"/>
    <col min="16" max="16" width="23" style="3" customWidth="1"/>
    <col min="17" max="17" width="18.5703125" customWidth="1"/>
  </cols>
  <sheetData>
    <row r="1" spans="1:17">
      <c r="A1" s="1" t="s">
        <v>2</v>
      </c>
      <c r="B1" s="1" t="s">
        <v>17</v>
      </c>
      <c r="C1" s="1" t="s">
        <v>5</v>
      </c>
      <c r="D1" s="1" t="s">
        <v>4</v>
      </c>
      <c r="E1" s="1" t="s">
        <v>11</v>
      </c>
      <c r="F1" s="1" t="s">
        <v>12</v>
      </c>
      <c r="G1" s="1" t="s">
        <v>13</v>
      </c>
      <c r="H1" s="1" t="s">
        <v>14</v>
      </c>
      <c r="I1" s="4" t="s">
        <v>15</v>
      </c>
      <c r="J1" s="5" t="s">
        <v>16</v>
      </c>
      <c r="K1" s="1" t="s">
        <v>20</v>
      </c>
      <c r="L1" s="1" t="s">
        <v>21</v>
      </c>
      <c r="M1" s="1" t="s">
        <v>22</v>
      </c>
      <c r="N1" s="1" t="s">
        <v>18</v>
      </c>
      <c r="O1" s="1" t="s">
        <v>19</v>
      </c>
      <c r="P1" s="10" t="s">
        <v>23</v>
      </c>
      <c r="Q1" s="10" t="s">
        <v>33</v>
      </c>
    </row>
    <row r="2" spans="1:17">
      <c r="A2" s="1">
        <v>36</v>
      </c>
      <c r="B2" s="9">
        <v>1902.4</v>
      </c>
      <c r="C2" s="1">
        <v>2</v>
      </c>
      <c r="D2" s="1">
        <v>24</v>
      </c>
      <c r="E2" s="6">
        <v>3</v>
      </c>
      <c r="F2" s="6">
        <v>3.1415926540000001</v>
      </c>
      <c r="G2" s="6">
        <f>B2</f>
        <v>1902.4</v>
      </c>
      <c r="H2" s="6">
        <f t="shared" ref="H2:H25" si="0">G2/3600</f>
        <v>0.52844444444444449</v>
      </c>
      <c r="I2" s="7">
        <f t="shared" ref="I2:I25" si="1">SQRT((4*H2)/(F2*E2))</f>
        <v>0.4735808145657987</v>
      </c>
      <c r="J2" s="8">
        <f t="shared" ref="J2:J26" si="2">I2*1000</f>
        <v>473.58081456579868</v>
      </c>
      <c r="K2" s="6">
        <f>J2/0.75</f>
        <v>631.44108608773161</v>
      </c>
      <c r="L2" s="6">
        <f>K2/25.4</f>
        <v>24.859885279044551</v>
      </c>
      <c r="M2" s="6">
        <v>28</v>
      </c>
      <c r="N2" s="6">
        <v>164.34</v>
      </c>
      <c r="O2" s="6">
        <f>C2*D2*N2</f>
        <v>7888.32</v>
      </c>
      <c r="P2" s="3" t="s">
        <v>34</v>
      </c>
    </row>
    <row r="3" spans="1:17">
      <c r="A3" s="1">
        <v>40</v>
      </c>
      <c r="B3" s="9">
        <v>1596.8</v>
      </c>
      <c r="C3" s="1">
        <v>2</v>
      </c>
      <c r="D3" s="1">
        <v>24</v>
      </c>
      <c r="E3" s="6">
        <v>3</v>
      </c>
      <c r="F3" s="6">
        <v>3.1415926540000001</v>
      </c>
      <c r="G3" s="6">
        <f t="shared" ref="G3:G25" si="3">B3</f>
        <v>1596.8</v>
      </c>
      <c r="H3" s="6">
        <f t="shared" si="0"/>
        <v>0.44355555555555554</v>
      </c>
      <c r="I3" s="7">
        <f t="shared" si="1"/>
        <v>0.43387881316736604</v>
      </c>
      <c r="J3" s="8">
        <f t="shared" si="2"/>
        <v>433.87881316736605</v>
      </c>
      <c r="K3" s="6">
        <f t="shared" ref="K3:K25" si="4">J3/0.75</f>
        <v>578.50508422315477</v>
      </c>
      <c r="L3" s="6">
        <f t="shared" ref="L3:L25" si="5">K3/25.4</f>
        <v>22.775790717447041</v>
      </c>
      <c r="M3" s="6">
        <v>24</v>
      </c>
      <c r="N3" s="6">
        <v>140.68</v>
      </c>
      <c r="O3" s="6">
        <f t="shared" ref="O3:O49" si="6">C3*D3*N3</f>
        <v>6752.64</v>
      </c>
      <c r="P3" s="3" t="s">
        <v>34</v>
      </c>
    </row>
    <row r="4" spans="1:17">
      <c r="A4" s="1">
        <v>48</v>
      </c>
      <c r="B4" s="9">
        <v>740.9</v>
      </c>
      <c r="C4" s="1">
        <v>2</v>
      </c>
      <c r="D4" s="1">
        <v>36</v>
      </c>
      <c r="E4" s="6">
        <v>3</v>
      </c>
      <c r="F4" s="6">
        <v>3.1415926540000001</v>
      </c>
      <c r="G4" s="6">
        <f t="shared" si="3"/>
        <v>740.9</v>
      </c>
      <c r="H4" s="6">
        <f t="shared" si="0"/>
        <v>0.20580555555555555</v>
      </c>
      <c r="I4" s="7">
        <f t="shared" si="1"/>
        <v>0.29554456619676811</v>
      </c>
      <c r="J4" s="8">
        <f t="shared" si="2"/>
        <v>295.54456619676813</v>
      </c>
      <c r="K4" s="6">
        <f t="shared" si="4"/>
        <v>394.05942159569082</v>
      </c>
      <c r="L4" s="6">
        <f t="shared" si="5"/>
        <v>15.514150456523261</v>
      </c>
      <c r="M4" s="6">
        <v>16</v>
      </c>
      <c r="N4" s="6">
        <v>92.98</v>
      </c>
      <c r="O4" s="6">
        <f t="shared" si="6"/>
        <v>6694.56</v>
      </c>
      <c r="P4" s="3" t="s">
        <v>34</v>
      </c>
    </row>
    <row r="5" spans="1:17">
      <c r="A5" s="1">
        <v>43</v>
      </c>
      <c r="B5" s="9">
        <v>1183.3</v>
      </c>
      <c r="C5" s="1">
        <v>2</v>
      </c>
      <c r="D5" s="1">
        <v>36</v>
      </c>
      <c r="E5" s="6">
        <v>3</v>
      </c>
      <c r="F5" s="6">
        <v>3.1415926540000001</v>
      </c>
      <c r="G5" s="6">
        <f t="shared" si="3"/>
        <v>1183.3</v>
      </c>
      <c r="H5" s="6">
        <f t="shared" si="0"/>
        <v>0.32869444444444446</v>
      </c>
      <c r="I5" s="7">
        <f t="shared" si="1"/>
        <v>0.37350000658044441</v>
      </c>
      <c r="J5" s="8">
        <f t="shared" si="2"/>
        <v>373.50000658044439</v>
      </c>
      <c r="K5" s="6">
        <f t="shared" si="4"/>
        <v>498.00000877392586</v>
      </c>
      <c r="L5" s="6">
        <f t="shared" si="5"/>
        <v>19.606299558028578</v>
      </c>
      <c r="M5" s="6">
        <v>20</v>
      </c>
      <c r="N5" s="6">
        <v>116.78</v>
      </c>
      <c r="O5" s="6">
        <f t="shared" si="6"/>
        <v>8408.16</v>
      </c>
      <c r="P5" s="3" t="s">
        <v>34</v>
      </c>
    </row>
    <row r="6" spans="1:17">
      <c r="A6" s="1">
        <v>44</v>
      </c>
      <c r="B6" s="9">
        <v>1183.3</v>
      </c>
      <c r="C6" s="1">
        <v>2</v>
      </c>
      <c r="D6" s="1">
        <v>12</v>
      </c>
      <c r="E6" s="6">
        <v>3</v>
      </c>
      <c r="F6" s="6">
        <v>3.1415926540000001</v>
      </c>
      <c r="G6" s="6">
        <f t="shared" si="3"/>
        <v>1183.3</v>
      </c>
      <c r="H6" s="6">
        <f t="shared" si="0"/>
        <v>0.32869444444444446</v>
      </c>
      <c r="I6" s="7">
        <f t="shared" si="1"/>
        <v>0.37350000658044441</v>
      </c>
      <c r="J6" s="8">
        <f t="shared" si="2"/>
        <v>373.50000658044439</v>
      </c>
      <c r="K6" s="6">
        <f t="shared" si="4"/>
        <v>498.00000877392586</v>
      </c>
      <c r="L6" s="6">
        <f t="shared" si="5"/>
        <v>19.606299558028578</v>
      </c>
      <c r="M6" s="6">
        <v>20</v>
      </c>
      <c r="N6" s="6">
        <v>116.78</v>
      </c>
      <c r="O6" s="6">
        <f t="shared" si="6"/>
        <v>2802.7200000000003</v>
      </c>
      <c r="P6" s="3" t="s">
        <v>29</v>
      </c>
    </row>
    <row r="7" spans="1:17">
      <c r="A7" s="11">
        <v>51</v>
      </c>
      <c r="B7" s="9">
        <v>423</v>
      </c>
      <c r="C7" s="1">
        <v>2</v>
      </c>
      <c r="D7" s="1">
        <v>24</v>
      </c>
      <c r="E7" s="6">
        <v>3</v>
      </c>
      <c r="F7" s="6">
        <v>3.1415926540000001</v>
      </c>
      <c r="G7" s="6">
        <f t="shared" si="3"/>
        <v>423</v>
      </c>
      <c r="H7" s="6">
        <f t="shared" si="0"/>
        <v>0.11749999999999999</v>
      </c>
      <c r="I7" s="7">
        <f t="shared" si="1"/>
        <v>0.22331267055173795</v>
      </c>
      <c r="J7" s="8">
        <f t="shared" si="2"/>
        <v>223.31267055173794</v>
      </c>
      <c r="K7" s="6">
        <f t="shared" si="4"/>
        <v>297.75022740231725</v>
      </c>
      <c r="L7" s="6">
        <f t="shared" si="5"/>
        <v>11.722449897729026</v>
      </c>
      <c r="M7" s="6">
        <v>12</v>
      </c>
      <c r="N7" s="6">
        <v>73.650000000000006</v>
      </c>
      <c r="O7" s="6">
        <f t="shared" si="6"/>
        <v>3535.2000000000003</v>
      </c>
      <c r="P7" s="3" t="s">
        <v>34</v>
      </c>
    </row>
    <row r="8" spans="1:17">
      <c r="A8" s="1">
        <v>56</v>
      </c>
      <c r="B8" s="9">
        <v>401.8</v>
      </c>
      <c r="C8" s="1">
        <v>2</v>
      </c>
      <c r="D8" s="1">
        <v>24</v>
      </c>
      <c r="E8" s="6">
        <v>3</v>
      </c>
      <c r="F8" s="6">
        <v>3.1415926540000001</v>
      </c>
      <c r="G8" s="6">
        <f t="shared" si="3"/>
        <v>401.8</v>
      </c>
      <c r="H8" s="6">
        <f t="shared" si="0"/>
        <v>0.11161111111111112</v>
      </c>
      <c r="I8" s="7">
        <f t="shared" si="1"/>
        <v>0.21764472601002868</v>
      </c>
      <c r="J8" s="8">
        <f t="shared" si="2"/>
        <v>217.64472601002868</v>
      </c>
      <c r="K8" s="6">
        <f t="shared" si="4"/>
        <v>290.19296801337157</v>
      </c>
      <c r="L8" s="6">
        <f t="shared" si="5"/>
        <v>11.42492000052644</v>
      </c>
      <c r="M8" s="6">
        <v>12</v>
      </c>
      <c r="N8" s="6">
        <v>73.650000000000006</v>
      </c>
      <c r="O8" s="6">
        <f t="shared" si="6"/>
        <v>3535.2000000000003</v>
      </c>
      <c r="P8" s="3" t="s">
        <v>34</v>
      </c>
    </row>
    <row r="9" spans="1:17">
      <c r="A9" s="1">
        <v>59</v>
      </c>
      <c r="B9" s="9">
        <v>263.7</v>
      </c>
      <c r="C9" s="1">
        <v>2</v>
      </c>
      <c r="D9" s="1">
        <v>24</v>
      </c>
      <c r="E9" s="6">
        <v>3</v>
      </c>
      <c r="F9" s="6">
        <v>3.1415926540000001</v>
      </c>
      <c r="G9" s="6">
        <f t="shared" si="3"/>
        <v>263.7</v>
      </c>
      <c r="H9" s="6">
        <f t="shared" si="0"/>
        <v>7.3249999999999996E-2</v>
      </c>
      <c r="I9" s="7">
        <f t="shared" si="1"/>
        <v>0.17631864775615086</v>
      </c>
      <c r="J9" s="8">
        <f t="shared" si="2"/>
        <v>176.31864775615085</v>
      </c>
      <c r="K9" s="6">
        <f t="shared" si="4"/>
        <v>235.09153034153448</v>
      </c>
      <c r="L9" s="6">
        <f t="shared" si="5"/>
        <v>9.2555720606903336</v>
      </c>
      <c r="M9" s="6">
        <v>10</v>
      </c>
      <c r="N9" s="6">
        <v>61.75</v>
      </c>
      <c r="O9" s="6">
        <f t="shared" si="6"/>
        <v>2964</v>
      </c>
      <c r="P9" s="3" t="s">
        <v>34</v>
      </c>
    </row>
    <row r="10" spans="1:17">
      <c r="A10" s="1">
        <v>62</v>
      </c>
      <c r="B10" s="9">
        <v>184.6</v>
      </c>
      <c r="C10" s="1">
        <v>2</v>
      </c>
      <c r="D10" s="1">
        <v>24</v>
      </c>
      <c r="E10" s="6">
        <v>3</v>
      </c>
      <c r="F10" s="6">
        <v>3.1415926540000001</v>
      </c>
      <c r="G10" s="6">
        <f t="shared" si="3"/>
        <v>184.6</v>
      </c>
      <c r="H10" s="6">
        <f t="shared" si="0"/>
        <v>5.1277777777777776E-2</v>
      </c>
      <c r="I10" s="7">
        <f t="shared" si="1"/>
        <v>0.14752276030529848</v>
      </c>
      <c r="J10" s="8">
        <f t="shared" si="2"/>
        <v>147.52276030529848</v>
      </c>
      <c r="K10" s="6">
        <f t="shared" si="4"/>
        <v>196.69701374039798</v>
      </c>
      <c r="L10" s="6">
        <f t="shared" si="5"/>
        <v>7.7439769189133063</v>
      </c>
      <c r="M10" s="6">
        <v>8</v>
      </c>
      <c r="N10" s="6">
        <v>49.1</v>
      </c>
      <c r="O10" s="6">
        <f t="shared" si="6"/>
        <v>2356.8000000000002</v>
      </c>
      <c r="P10" s="3" t="s">
        <v>34</v>
      </c>
    </row>
    <row r="11" spans="1:17">
      <c r="A11" s="1">
        <v>53</v>
      </c>
      <c r="B11" s="9">
        <v>168.9</v>
      </c>
      <c r="C11" s="1">
        <v>2</v>
      </c>
      <c r="D11" s="1">
        <v>24</v>
      </c>
      <c r="E11" s="6">
        <v>3</v>
      </c>
      <c r="F11" s="6">
        <v>3.1415926540000001</v>
      </c>
      <c r="G11" s="6">
        <f t="shared" si="3"/>
        <v>168.9</v>
      </c>
      <c r="H11" s="6">
        <f t="shared" si="0"/>
        <v>4.6916666666666669E-2</v>
      </c>
      <c r="I11" s="7">
        <f t="shared" si="1"/>
        <v>0.14111006968481274</v>
      </c>
      <c r="J11" s="8">
        <f t="shared" si="2"/>
        <v>141.11006968481274</v>
      </c>
      <c r="K11" s="6">
        <f t="shared" si="4"/>
        <v>188.14675957975032</v>
      </c>
      <c r="L11" s="6">
        <f t="shared" si="5"/>
        <v>7.407352739360249</v>
      </c>
      <c r="M11" s="6">
        <v>8</v>
      </c>
      <c r="N11" s="6">
        <v>49.1</v>
      </c>
      <c r="O11" s="6">
        <f t="shared" si="6"/>
        <v>2356.8000000000002</v>
      </c>
      <c r="P11" s="3" t="s">
        <v>34</v>
      </c>
    </row>
    <row r="12" spans="1:17">
      <c r="A12" s="1">
        <v>69</v>
      </c>
      <c r="B12" s="9">
        <v>2822.4</v>
      </c>
      <c r="C12" s="1">
        <v>2</v>
      </c>
      <c r="D12" s="1">
        <v>36</v>
      </c>
      <c r="E12" s="6">
        <v>3</v>
      </c>
      <c r="F12" s="6">
        <v>3.1415926540000001</v>
      </c>
      <c r="G12" s="6">
        <f t="shared" si="3"/>
        <v>2822.4</v>
      </c>
      <c r="H12" s="6">
        <f t="shared" si="0"/>
        <v>0.78400000000000003</v>
      </c>
      <c r="I12" s="7">
        <f t="shared" si="1"/>
        <v>0.5768361416503035</v>
      </c>
      <c r="J12" s="8">
        <f t="shared" si="2"/>
        <v>576.83614165030349</v>
      </c>
      <c r="K12" s="6">
        <f t="shared" si="4"/>
        <v>769.11485553373802</v>
      </c>
      <c r="L12" s="6">
        <f t="shared" si="5"/>
        <v>30.280112422588111</v>
      </c>
      <c r="M12" s="6">
        <v>30</v>
      </c>
      <c r="N12" s="6">
        <v>176.29</v>
      </c>
      <c r="O12" s="6">
        <f t="shared" si="6"/>
        <v>12692.88</v>
      </c>
      <c r="P12" s="3" t="s">
        <v>36</v>
      </c>
    </row>
    <row r="13" spans="1:17">
      <c r="A13" s="1">
        <v>72</v>
      </c>
      <c r="B13" s="9">
        <v>2852.9</v>
      </c>
      <c r="C13" s="1">
        <v>2</v>
      </c>
      <c r="D13" s="1">
        <v>48</v>
      </c>
      <c r="E13" s="6">
        <v>3</v>
      </c>
      <c r="F13" s="6">
        <v>3.1415926540000001</v>
      </c>
      <c r="G13" s="6">
        <f t="shared" si="3"/>
        <v>2852.9</v>
      </c>
      <c r="H13" s="6">
        <f t="shared" si="0"/>
        <v>0.79247222222222224</v>
      </c>
      <c r="I13" s="7">
        <f t="shared" si="1"/>
        <v>0.57994452933182494</v>
      </c>
      <c r="J13" s="8">
        <f t="shared" si="2"/>
        <v>579.94452933182492</v>
      </c>
      <c r="K13" s="6">
        <f t="shared" si="4"/>
        <v>773.25937244243323</v>
      </c>
      <c r="L13" s="6">
        <f t="shared" si="5"/>
        <v>30.443282379623358</v>
      </c>
      <c r="M13" s="6">
        <v>30</v>
      </c>
      <c r="N13" s="6">
        <v>176.29</v>
      </c>
      <c r="O13" s="6">
        <f t="shared" si="6"/>
        <v>16923.84</v>
      </c>
      <c r="P13" s="3" t="s">
        <v>36</v>
      </c>
    </row>
    <row r="14" spans="1:17">
      <c r="A14" s="1"/>
      <c r="B14" s="9"/>
      <c r="C14" s="1">
        <v>3</v>
      </c>
      <c r="D14" s="1"/>
      <c r="E14" s="6">
        <v>3</v>
      </c>
      <c r="F14" s="6">
        <v>3.1415926540000001</v>
      </c>
      <c r="G14" s="6">
        <f t="shared" si="3"/>
        <v>0</v>
      </c>
      <c r="H14" s="6">
        <f t="shared" si="0"/>
        <v>0</v>
      </c>
      <c r="I14" s="7">
        <f t="shared" si="1"/>
        <v>0</v>
      </c>
      <c r="J14" s="8">
        <f t="shared" si="2"/>
        <v>0</v>
      </c>
      <c r="K14" s="6">
        <f t="shared" si="4"/>
        <v>0</v>
      </c>
      <c r="L14" s="6">
        <f t="shared" si="5"/>
        <v>0</v>
      </c>
      <c r="M14" s="6"/>
      <c r="N14" s="6"/>
      <c r="O14" s="6">
        <f t="shared" si="6"/>
        <v>0</v>
      </c>
    </row>
    <row r="15" spans="1:17">
      <c r="A15" s="1"/>
      <c r="B15" s="9"/>
      <c r="C15" s="1">
        <v>2</v>
      </c>
      <c r="D15" s="1"/>
      <c r="E15" s="6">
        <v>3</v>
      </c>
      <c r="F15" s="6">
        <v>3.1415926540000001</v>
      </c>
      <c r="G15" s="6">
        <f t="shared" si="3"/>
        <v>0</v>
      </c>
      <c r="H15" s="6">
        <f t="shared" si="0"/>
        <v>0</v>
      </c>
      <c r="I15" s="7">
        <f t="shared" si="1"/>
        <v>0</v>
      </c>
      <c r="J15" s="8">
        <f t="shared" si="2"/>
        <v>0</v>
      </c>
      <c r="K15" s="6">
        <f t="shared" si="4"/>
        <v>0</v>
      </c>
      <c r="L15" s="6">
        <f t="shared" si="5"/>
        <v>0</v>
      </c>
      <c r="M15" s="25"/>
      <c r="N15" s="6"/>
      <c r="O15" s="6">
        <f t="shared" si="6"/>
        <v>0</v>
      </c>
      <c r="Q15" s="12"/>
    </row>
    <row r="16" spans="1:17">
      <c r="A16" s="1"/>
      <c r="B16" s="9"/>
      <c r="C16" s="1">
        <v>2</v>
      </c>
      <c r="D16" s="1"/>
      <c r="E16" s="6">
        <v>3</v>
      </c>
      <c r="F16" s="6">
        <v>3.1415926540000001</v>
      </c>
      <c r="G16" s="6">
        <f t="shared" si="3"/>
        <v>0</v>
      </c>
      <c r="H16" s="6">
        <f t="shared" si="0"/>
        <v>0</v>
      </c>
      <c r="I16" s="7">
        <f t="shared" si="1"/>
        <v>0</v>
      </c>
      <c r="J16" s="8">
        <f t="shared" si="2"/>
        <v>0</v>
      </c>
      <c r="K16" s="6">
        <f t="shared" si="4"/>
        <v>0</v>
      </c>
      <c r="L16" s="6">
        <f t="shared" si="5"/>
        <v>0</v>
      </c>
      <c r="M16" s="25"/>
      <c r="N16" s="6"/>
      <c r="O16" s="6">
        <f t="shared" si="6"/>
        <v>0</v>
      </c>
      <c r="Q16" s="12"/>
    </row>
    <row r="17" spans="1:17">
      <c r="A17" s="1"/>
      <c r="B17" s="9"/>
      <c r="C17" s="1">
        <v>2</v>
      </c>
      <c r="D17" s="1"/>
      <c r="E17" s="6">
        <v>3</v>
      </c>
      <c r="F17" s="6">
        <v>3.1415926540000001</v>
      </c>
      <c r="G17" s="6">
        <f t="shared" si="3"/>
        <v>0</v>
      </c>
      <c r="H17" s="6">
        <f t="shared" si="0"/>
        <v>0</v>
      </c>
      <c r="I17" s="7">
        <f t="shared" si="1"/>
        <v>0</v>
      </c>
      <c r="J17" s="8">
        <f t="shared" si="2"/>
        <v>0</v>
      </c>
      <c r="K17" s="6">
        <f t="shared" si="4"/>
        <v>0</v>
      </c>
      <c r="L17" s="6">
        <f t="shared" si="5"/>
        <v>0</v>
      </c>
      <c r="M17" s="25"/>
      <c r="N17" s="6"/>
      <c r="O17" s="6">
        <f t="shared" si="6"/>
        <v>0</v>
      </c>
      <c r="Q17" s="12"/>
    </row>
    <row r="18" spans="1:17">
      <c r="A18" s="1"/>
      <c r="B18" s="9"/>
      <c r="C18" s="1">
        <v>2</v>
      </c>
      <c r="D18" s="1"/>
      <c r="E18" s="6">
        <v>3</v>
      </c>
      <c r="F18" s="6">
        <v>3.1415926540000001</v>
      </c>
      <c r="G18" s="6">
        <f t="shared" si="3"/>
        <v>0</v>
      </c>
      <c r="H18" s="6">
        <f t="shared" si="0"/>
        <v>0</v>
      </c>
      <c r="I18" s="7">
        <f t="shared" si="1"/>
        <v>0</v>
      </c>
      <c r="J18" s="8">
        <f t="shared" si="2"/>
        <v>0</v>
      </c>
      <c r="K18" s="6">
        <f t="shared" si="4"/>
        <v>0</v>
      </c>
      <c r="L18" s="6">
        <f t="shared" si="5"/>
        <v>0</v>
      </c>
      <c r="M18" s="25"/>
      <c r="N18" s="6"/>
      <c r="O18" s="6">
        <f t="shared" si="6"/>
        <v>0</v>
      </c>
      <c r="Q18" s="12"/>
    </row>
    <row r="19" spans="1:17">
      <c r="A19" s="1"/>
      <c r="B19" s="9"/>
      <c r="C19" s="1">
        <v>2</v>
      </c>
      <c r="D19" s="1"/>
      <c r="E19" s="6">
        <v>3</v>
      </c>
      <c r="F19" s="6">
        <v>3.1415926540000001</v>
      </c>
      <c r="G19" s="6">
        <f t="shared" si="3"/>
        <v>0</v>
      </c>
      <c r="H19" s="6">
        <f t="shared" si="0"/>
        <v>0</v>
      </c>
      <c r="I19" s="7">
        <f t="shared" si="1"/>
        <v>0</v>
      </c>
      <c r="J19" s="8">
        <f t="shared" si="2"/>
        <v>0</v>
      </c>
      <c r="K19" s="6">
        <f t="shared" si="4"/>
        <v>0</v>
      </c>
      <c r="L19" s="6">
        <f t="shared" si="5"/>
        <v>0</v>
      </c>
      <c r="M19" s="25"/>
      <c r="N19" s="6"/>
      <c r="O19" s="6">
        <f t="shared" si="6"/>
        <v>0</v>
      </c>
      <c r="Q19" s="12"/>
    </row>
    <row r="20" spans="1:17">
      <c r="A20" s="1"/>
      <c r="B20" s="9"/>
      <c r="C20" s="1">
        <v>1</v>
      </c>
      <c r="D20" s="1"/>
      <c r="E20" s="6">
        <v>3</v>
      </c>
      <c r="F20" s="6">
        <v>3.1415926540000001</v>
      </c>
      <c r="G20" s="6">
        <f t="shared" si="3"/>
        <v>0</v>
      </c>
      <c r="H20" s="6">
        <f t="shared" si="0"/>
        <v>0</v>
      </c>
      <c r="I20" s="7">
        <f t="shared" si="1"/>
        <v>0</v>
      </c>
      <c r="J20" s="8">
        <f t="shared" si="2"/>
        <v>0</v>
      </c>
      <c r="K20" s="6">
        <f t="shared" si="4"/>
        <v>0</v>
      </c>
      <c r="L20" s="6">
        <f t="shared" si="5"/>
        <v>0</v>
      </c>
      <c r="M20" s="25"/>
      <c r="N20" s="6"/>
      <c r="O20" s="6">
        <f t="shared" si="6"/>
        <v>0</v>
      </c>
      <c r="Q20" s="12"/>
    </row>
    <row r="21" spans="1:17">
      <c r="A21" s="1"/>
      <c r="B21" s="9"/>
      <c r="C21" s="1">
        <v>1</v>
      </c>
      <c r="D21" s="1"/>
      <c r="E21" s="6">
        <v>3</v>
      </c>
      <c r="F21" s="6">
        <v>3.1415926540000001</v>
      </c>
      <c r="G21" s="6">
        <f t="shared" si="3"/>
        <v>0</v>
      </c>
      <c r="H21" s="6">
        <f t="shared" si="0"/>
        <v>0</v>
      </c>
      <c r="I21" s="7">
        <f t="shared" si="1"/>
        <v>0</v>
      </c>
      <c r="J21" s="8">
        <f t="shared" si="2"/>
        <v>0</v>
      </c>
      <c r="K21" s="6">
        <f t="shared" si="4"/>
        <v>0</v>
      </c>
      <c r="L21" s="6">
        <f t="shared" si="5"/>
        <v>0</v>
      </c>
      <c r="M21" s="25"/>
      <c r="N21" s="6"/>
      <c r="O21" s="6">
        <f t="shared" si="6"/>
        <v>0</v>
      </c>
      <c r="Q21" s="12"/>
    </row>
    <row r="22" spans="1:17">
      <c r="A22" s="1"/>
      <c r="B22" s="9"/>
      <c r="C22" s="1">
        <v>1</v>
      </c>
      <c r="D22" s="1"/>
      <c r="E22" s="6">
        <v>3</v>
      </c>
      <c r="F22" s="6">
        <v>3.1415926540000001</v>
      </c>
      <c r="G22" s="6">
        <f t="shared" si="3"/>
        <v>0</v>
      </c>
      <c r="H22" s="6">
        <f t="shared" si="0"/>
        <v>0</v>
      </c>
      <c r="I22" s="7">
        <f t="shared" si="1"/>
        <v>0</v>
      </c>
      <c r="J22" s="8">
        <f t="shared" si="2"/>
        <v>0</v>
      </c>
      <c r="K22" s="6">
        <f t="shared" si="4"/>
        <v>0</v>
      </c>
      <c r="L22" s="6">
        <f t="shared" si="5"/>
        <v>0</v>
      </c>
      <c r="M22" s="25"/>
      <c r="N22" s="6"/>
      <c r="O22" s="6">
        <f t="shared" si="6"/>
        <v>0</v>
      </c>
      <c r="Q22" s="12"/>
    </row>
    <row r="23" spans="1:17">
      <c r="A23" s="1"/>
      <c r="B23" s="9"/>
      <c r="C23" s="1">
        <v>1</v>
      </c>
      <c r="D23" s="1"/>
      <c r="E23" s="6">
        <v>3</v>
      </c>
      <c r="F23" s="6">
        <v>3.1415926540000001</v>
      </c>
      <c r="G23" s="6">
        <f t="shared" si="3"/>
        <v>0</v>
      </c>
      <c r="H23" s="6">
        <f t="shared" si="0"/>
        <v>0</v>
      </c>
      <c r="I23" s="7">
        <f t="shared" si="1"/>
        <v>0</v>
      </c>
      <c r="J23" s="8">
        <f t="shared" si="2"/>
        <v>0</v>
      </c>
      <c r="K23" s="6">
        <f t="shared" si="4"/>
        <v>0</v>
      </c>
      <c r="L23" s="6">
        <f t="shared" si="5"/>
        <v>0</v>
      </c>
      <c r="M23" s="25"/>
      <c r="N23" s="6"/>
      <c r="O23" s="6">
        <f t="shared" si="6"/>
        <v>0</v>
      </c>
      <c r="Q23" s="12"/>
    </row>
    <row r="24" spans="1:17">
      <c r="A24" s="1"/>
      <c r="B24" s="9"/>
      <c r="C24" s="1"/>
      <c r="D24" s="1"/>
      <c r="E24" s="6">
        <v>3</v>
      </c>
      <c r="F24" s="6">
        <v>3.1415926540000001</v>
      </c>
      <c r="G24" s="6">
        <f t="shared" si="3"/>
        <v>0</v>
      </c>
      <c r="H24" s="6">
        <f t="shared" si="0"/>
        <v>0</v>
      </c>
      <c r="I24" s="7">
        <f t="shared" si="1"/>
        <v>0</v>
      </c>
      <c r="J24" s="8">
        <f t="shared" si="2"/>
        <v>0</v>
      </c>
      <c r="K24" s="6">
        <f t="shared" si="4"/>
        <v>0</v>
      </c>
      <c r="L24" s="6">
        <f t="shared" si="5"/>
        <v>0</v>
      </c>
      <c r="M24" s="6"/>
      <c r="N24" s="6"/>
      <c r="O24" s="6">
        <f t="shared" si="6"/>
        <v>0</v>
      </c>
    </row>
    <row r="25" spans="1:17">
      <c r="A25" s="1"/>
      <c r="B25" s="9"/>
      <c r="C25" s="1"/>
      <c r="D25" s="1"/>
      <c r="E25" s="6">
        <v>3</v>
      </c>
      <c r="F25" s="6">
        <v>3.1415926540000001</v>
      </c>
      <c r="G25" s="6">
        <f t="shared" si="3"/>
        <v>0</v>
      </c>
      <c r="H25" s="6">
        <f t="shared" si="0"/>
        <v>0</v>
      </c>
      <c r="I25" s="7">
        <f t="shared" si="1"/>
        <v>0</v>
      </c>
      <c r="J25" s="8">
        <f t="shared" si="2"/>
        <v>0</v>
      </c>
      <c r="K25" s="6">
        <f t="shared" si="4"/>
        <v>0</v>
      </c>
      <c r="L25" s="6">
        <f t="shared" si="5"/>
        <v>0</v>
      </c>
      <c r="M25" s="6"/>
      <c r="N25" s="6"/>
      <c r="O25" s="6">
        <f t="shared" si="6"/>
        <v>0</v>
      </c>
    </row>
    <row r="26" spans="1:17">
      <c r="A26" s="1"/>
      <c r="B26" s="9"/>
      <c r="C26" s="1"/>
      <c r="D26" s="1"/>
      <c r="E26" s="6"/>
      <c r="F26" s="6"/>
      <c r="G26" s="6"/>
      <c r="H26" s="6"/>
      <c r="I26" s="6"/>
      <c r="J26" s="8">
        <f t="shared" si="2"/>
        <v>0</v>
      </c>
      <c r="K26" s="6"/>
      <c r="L26" s="6"/>
      <c r="M26" s="6"/>
      <c r="N26" s="6"/>
      <c r="O26" s="6">
        <f t="shared" si="6"/>
        <v>0</v>
      </c>
    </row>
    <row r="27" spans="1:17">
      <c r="A27" s="1"/>
      <c r="B27" s="9"/>
      <c r="C27" s="1"/>
      <c r="D27" s="1"/>
      <c r="E27" s="6"/>
      <c r="F27" s="6"/>
      <c r="G27" s="6"/>
      <c r="H27" s="6"/>
      <c r="I27" s="6"/>
      <c r="J27" s="6"/>
      <c r="K27" s="6"/>
      <c r="L27" s="6"/>
      <c r="M27" s="6"/>
      <c r="N27" s="6"/>
      <c r="O27" s="6">
        <f t="shared" si="6"/>
        <v>0</v>
      </c>
    </row>
    <row r="28" spans="1:17">
      <c r="A28" s="1"/>
      <c r="B28" s="9"/>
      <c r="C28" s="1"/>
      <c r="D28" s="1"/>
      <c r="E28" s="6"/>
      <c r="F28" s="6"/>
      <c r="G28" s="6"/>
      <c r="H28" s="6"/>
      <c r="I28" s="6"/>
      <c r="J28" s="6"/>
      <c r="K28" s="6"/>
      <c r="L28" s="6"/>
      <c r="M28" s="6"/>
      <c r="N28" s="6"/>
      <c r="O28" s="6">
        <f t="shared" si="6"/>
        <v>0</v>
      </c>
    </row>
    <row r="29" spans="1:17">
      <c r="A29" s="1"/>
      <c r="B29" s="9"/>
      <c r="C29" s="1"/>
      <c r="D29" s="1"/>
      <c r="E29" s="6"/>
      <c r="F29" s="6"/>
      <c r="G29" s="6"/>
      <c r="H29" s="6"/>
      <c r="I29" s="6"/>
      <c r="J29" s="6"/>
      <c r="K29" s="6"/>
      <c r="L29" s="6"/>
      <c r="M29" s="6"/>
      <c r="N29" s="6"/>
      <c r="O29" s="6">
        <f t="shared" si="6"/>
        <v>0</v>
      </c>
    </row>
    <row r="30" spans="1:17">
      <c r="A30" s="1"/>
      <c r="B30" s="9"/>
      <c r="C30" s="1"/>
      <c r="D30" s="1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f t="shared" si="6"/>
        <v>0</v>
      </c>
    </row>
    <row r="31" spans="1:17">
      <c r="A31" s="1"/>
      <c r="B31" s="9"/>
      <c r="C31" s="1"/>
      <c r="D31" s="1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f t="shared" si="6"/>
        <v>0</v>
      </c>
    </row>
    <row r="32" spans="1:17">
      <c r="A32" s="1"/>
      <c r="B32" s="9"/>
      <c r="C32" s="1"/>
      <c r="D32" s="1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f t="shared" si="6"/>
        <v>0</v>
      </c>
    </row>
    <row r="33" spans="1:15">
      <c r="A33" s="1"/>
      <c r="B33" s="9"/>
      <c r="C33" s="1"/>
      <c r="D33" s="1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f t="shared" si="6"/>
        <v>0</v>
      </c>
    </row>
    <row r="34" spans="1:15">
      <c r="A34" s="1"/>
      <c r="B34" s="9"/>
      <c r="C34" s="1"/>
      <c r="D34" s="1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f t="shared" si="6"/>
        <v>0</v>
      </c>
    </row>
    <row r="35" spans="1:15">
      <c r="A35" s="1"/>
      <c r="B35" s="9"/>
      <c r="C35" s="1"/>
      <c r="D35" s="1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f t="shared" si="6"/>
        <v>0</v>
      </c>
    </row>
    <row r="36" spans="1:15">
      <c r="A36" s="1"/>
      <c r="B36" s="9"/>
      <c r="C36" s="1"/>
      <c r="D36" s="1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f t="shared" si="6"/>
        <v>0</v>
      </c>
    </row>
    <row r="37" spans="1:15">
      <c r="A37" s="1"/>
      <c r="B37" s="9"/>
      <c r="C37" s="1"/>
      <c r="D37" s="1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f t="shared" si="6"/>
        <v>0</v>
      </c>
    </row>
    <row r="38" spans="1:15">
      <c r="A38" s="1"/>
      <c r="B38" s="9"/>
      <c r="C38" s="1"/>
      <c r="D38" s="1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f t="shared" si="6"/>
        <v>0</v>
      </c>
    </row>
    <row r="39" spans="1:15">
      <c r="A39" s="1"/>
      <c r="B39" s="9"/>
      <c r="C39" s="1"/>
      <c r="D39" s="1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f t="shared" si="6"/>
        <v>0</v>
      </c>
    </row>
    <row r="40" spans="1:15">
      <c r="A40" s="1"/>
      <c r="B40" s="9"/>
      <c r="C40" s="1"/>
      <c r="D40" s="1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f t="shared" si="6"/>
        <v>0</v>
      </c>
    </row>
    <row r="41" spans="1:15">
      <c r="A41" s="1"/>
      <c r="B41" s="9"/>
      <c r="C41" s="1"/>
      <c r="D41" s="1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f t="shared" si="6"/>
        <v>0</v>
      </c>
    </row>
    <row r="42" spans="1:15">
      <c r="A42" s="1"/>
      <c r="B42" s="9"/>
      <c r="C42" s="1"/>
      <c r="D42" s="1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f t="shared" si="6"/>
        <v>0</v>
      </c>
    </row>
    <row r="43" spans="1:15">
      <c r="A43" s="1"/>
      <c r="B43" s="9"/>
      <c r="C43" s="1"/>
      <c r="D43" s="1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f t="shared" si="6"/>
        <v>0</v>
      </c>
    </row>
    <row r="44" spans="1:15">
      <c r="A44" s="1"/>
      <c r="B44" s="9"/>
      <c r="C44" s="1"/>
      <c r="D44" s="1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f t="shared" si="6"/>
        <v>0</v>
      </c>
    </row>
    <row r="45" spans="1:15">
      <c r="A45" s="1"/>
      <c r="B45" s="9"/>
      <c r="C45" s="1"/>
      <c r="D45" s="1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f t="shared" si="6"/>
        <v>0</v>
      </c>
    </row>
    <row r="46" spans="1:15">
      <c r="A46" s="1"/>
      <c r="B46" s="9"/>
      <c r="C46" s="1"/>
      <c r="D46" s="1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f t="shared" si="6"/>
        <v>0</v>
      </c>
    </row>
    <row r="47" spans="1:15">
      <c r="A47" s="1"/>
      <c r="B47" s="9"/>
      <c r="C47" s="1"/>
      <c r="D47" s="1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f t="shared" si="6"/>
        <v>0</v>
      </c>
    </row>
    <row r="48" spans="1:15">
      <c r="A48" s="1"/>
      <c r="B48" s="9"/>
      <c r="C48" s="1"/>
      <c r="D48" s="1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f t="shared" si="6"/>
        <v>0</v>
      </c>
    </row>
    <row r="49" spans="1:15">
      <c r="A49" s="1"/>
      <c r="B49" s="9"/>
      <c r="C49" s="1"/>
      <c r="D49" s="1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f t="shared" si="6"/>
        <v>0</v>
      </c>
    </row>
    <row r="50" spans="1:15">
      <c r="A50" s="1"/>
      <c r="B50" s="9"/>
      <c r="C50" s="1"/>
      <c r="D50" s="1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f>SUM(O2:O49)</f>
        <v>76911.12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linhas_pressurizadas_polpa</vt:lpstr>
      <vt:lpstr>linhas_overflow</vt:lpstr>
      <vt:lpstr>linhas_under_flow</vt:lpstr>
      <vt:lpstr>PESO_TOTAL</vt:lpstr>
    </vt:vector>
  </TitlesOfParts>
  <Company>Progen - Proj.Gerenc.Eng Ltda.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Progen - Proj.Gerenc.Eng Ltda.</dc:creator>
  <cp:lastModifiedBy> </cp:lastModifiedBy>
  <cp:lastPrinted>2011-11-28T20:20:01Z</cp:lastPrinted>
  <dcterms:created xsi:type="dcterms:W3CDTF">2011-11-28T15:58:34Z</dcterms:created>
  <dcterms:modified xsi:type="dcterms:W3CDTF">2011-11-29T10:07:04Z</dcterms:modified>
</cp:coreProperties>
</file>