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30" windowHeight="4665" tabRatio="910" activeTab="11"/>
  </bookViews>
  <sheets>
    <sheet name="Escritório Administração" sheetId="1" r:id="rId1"/>
    <sheet name="Cozinha Restaurante" sheetId="2" r:id="rId2"/>
    <sheet name="Laboratório" sheetId="3" r:id="rId3"/>
    <sheet name="CT-132A-03-04" sheetId="4" r:id="rId4"/>
    <sheet name="Ofic. Central-Escritórios" sheetId="5" r:id="rId5"/>
    <sheet name="122A ALIMENTADORES" sheetId="6" r:id="rId6"/>
    <sheet name="SE124A01" sheetId="7" r:id="rId7"/>
    <sheet name="SE-137A-01" sheetId="8" r:id="rId8"/>
    <sheet name="SE-132A-01" sheetId="9" r:id="rId9"/>
    <sheet name="SE120A01" sheetId="10" r:id="rId10"/>
    <sheet name="ESCRITORIO_DA_MINA" sheetId="11" r:id="rId11"/>
    <sheet name="OCIC_VEIC_LEVES" sheetId="12" r:id="rId12"/>
  </sheets>
  <definedNames>
    <definedName name="_Fill" localSheetId="5" hidden="1">'122A ALIMENTADORES'!$E$7</definedName>
    <definedName name="_Fill" localSheetId="1" hidden="1">'Cozinha Restaurante'!$E$7</definedName>
    <definedName name="_Fill" localSheetId="3" hidden="1">'CT-132A-03-04'!$E$7</definedName>
    <definedName name="_Fill" localSheetId="0" hidden="1">'Escritório Administração'!$E$7</definedName>
    <definedName name="_Fill" localSheetId="10" hidden="1">'ESCRITORIO_DA_MINA'!$E$7</definedName>
    <definedName name="_Fill" localSheetId="11" hidden="1">'OCIC_VEIC_LEVES'!$E$7</definedName>
    <definedName name="_Fill" localSheetId="4" hidden="1">'Ofic. Central-Escritórios'!$E$7</definedName>
    <definedName name="_Fill" localSheetId="9" hidden="1">'SE120A01'!$E$7</definedName>
    <definedName name="_Fill" localSheetId="6" hidden="1">'SE124A01'!$E$7</definedName>
    <definedName name="_Fill" localSheetId="8" hidden="1">'SE-132A-01'!$E$7</definedName>
    <definedName name="_Fill" localSheetId="7" hidden="1">'SE-137A-01'!$E$7</definedName>
    <definedName name="_Fill" hidden="1">'Laboratório'!$E$7</definedName>
    <definedName name="_Regression_Int" localSheetId="5" hidden="1">1</definedName>
    <definedName name="_Regression_Int" localSheetId="1" hidden="1">1</definedName>
    <definedName name="_Regression_Int" localSheetId="3" hidden="1">1</definedName>
    <definedName name="_Regression_Int" localSheetId="0" hidden="1">1</definedName>
    <definedName name="_Regression_Int" localSheetId="10" hidden="1">1</definedName>
    <definedName name="_Regression_Int" localSheetId="2" hidden="1">1</definedName>
    <definedName name="_Regression_Int" localSheetId="11" hidden="1">1</definedName>
    <definedName name="_Regression_Int" localSheetId="4" hidden="1">1</definedName>
    <definedName name="_Regression_Int" localSheetId="9" hidden="1">1</definedName>
    <definedName name="_Regression_Int" localSheetId="6" hidden="1">1</definedName>
    <definedName name="_Regression_Int" localSheetId="8" hidden="1">1</definedName>
    <definedName name="_Regression_Int" localSheetId="7" hidden="1">1</definedName>
    <definedName name="_xlnm.Print_Area" localSheetId="1">'Cozinha Restaurante'!$A$1:$Q$55</definedName>
    <definedName name="_xlnm.Print_Area" localSheetId="0">'Escritório Administração'!$A$1:$Q$49</definedName>
    <definedName name="_xlnm.Print_Area" localSheetId="2">'Laboratório'!$A$1:$Q$60</definedName>
    <definedName name="_xlnm.Print_Area" localSheetId="4">'Ofic. Central-Escritórios'!$A$1:$Q$49</definedName>
    <definedName name="Área_impressão_IM" localSheetId="5">'122A ALIMENTADORES'!$A$1:$Q$33</definedName>
    <definedName name="Área_impressão_IM" localSheetId="1">'Cozinha Restaurante'!$A$1:$Q$55</definedName>
    <definedName name="Área_impressão_IM" localSheetId="3">'CT-132A-03-04'!$A$1:$Q$33</definedName>
    <definedName name="Área_impressão_IM" localSheetId="0">'Escritório Administração'!$A$1:$Q$49</definedName>
    <definedName name="Área_impressão_IM" localSheetId="10">'ESCRITORIO_DA_MINA'!$A$1:$Q$33</definedName>
    <definedName name="Área_impressão_IM" localSheetId="11">'OCIC_VEIC_LEVES'!$A$1:$Q$33</definedName>
    <definedName name="Área_impressão_IM" localSheetId="4">'Ofic. Central-Escritórios'!$A$1:$Q$49</definedName>
    <definedName name="Área_impressão_IM" localSheetId="9">'SE120A01'!$A$1:$Q$33</definedName>
    <definedName name="Área_impressão_IM" localSheetId="6">'SE124A01'!$A$1:$Q$33</definedName>
    <definedName name="Área_impressão_IM" localSheetId="8">'SE-132A-01'!$A$1:$Q$33</definedName>
    <definedName name="Área_impressão_IM" localSheetId="7">'SE-137A-01'!$A$1:$Q$33</definedName>
    <definedName name="Área_impressão_IM">'Laboratório'!$A$1:$Q$60</definedName>
  </definedNames>
  <calcPr fullCalcOnLoad="1"/>
</workbook>
</file>

<file path=xl/sharedStrings.xml><?xml version="1.0" encoding="utf-8"?>
<sst xmlns="http://schemas.openxmlformats.org/spreadsheetml/2006/main" count="1181" uniqueCount="222">
  <si>
    <t>CONTRATO:</t>
  </si>
  <si>
    <t>PAG.:</t>
  </si>
  <si>
    <t>I L U M I N A Ç A O   M E T O D O   D O S   L U M E N S.</t>
  </si>
  <si>
    <t>N. ECM:</t>
  </si>
  <si>
    <t>REV.:</t>
  </si>
  <si>
    <t>N. CLIENTE:</t>
  </si>
  <si>
    <t>LOCAL</t>
  </si>
  <si>
    <t>E</t>
  </si>
  <si>
    <t xml:space="preserve">TIPO DE </t>
  </si>
  <si>
    <t>FLUXO</t>
  </si>
  <si>
    <t xml:space="preserve">  DIMENSOES DO LOCAL</t>
  </si>
  <si>
    <t xml:space="preserve">INDICE </t>
  </si>
  <si>
    <t>REFLETANCIA %</t>
  </si>
  <si>
    <t>COEFICIENTES</t>
  </si>
  <si>
    <t>NUMERO DE LUMINARIAS</t>
  </si>
  <si>
    <t>ILUMINAMENTO</t>
  </si>
  <si>
    <t>( LUX )</t>
  </si>
  <si>
    <t>LUMINARIA</t>
  </si>
  <si>
    <t>P/LUMIN.</t>
  </si>
  <si>
    <t>C</t>
  </si>
  <si>
    <t>L</t>
  </si>
  <si>
    <t xml:space="preserve">H </t>
  </si>
  <si>
    <t>S</t>
  </si>
  <si>
    <t>DO LOCAL</t>
  </si>
  <si>
    <t>TETO</t>
  </si>
  <si>
    <t>PAREDE</t>
  </si>
  <si>
    <t>u</t>
  </si>
  <si>
    <t>d</t>
  </si>
  <si>
    <t>TOTAL</t>
  </si>
  <si>
    <t>CALCULO</t>
  </si>
  <si>
    <t xml:space="preserve">    REAL</t>
  </si>
  <si>
    <t>REAL (LX)</t>
  </si>
  <si>
    <t xml:space="preserve">E = ILUMINAMENTO    -  </t>
  </si>
  <si>
    <t>L = LARGURA.</t>
  </si>
  <si>
    <t>-</t>
  </si>
  <si>
    <t>( m )</t>
  </si>
  <si>
    <t>S = AREA.</t>
  </si>
  <si>
    <t>( m2 )</t>
  </si>
  <si>
    <t>d = FATOR DE DEPRECIAÇAO.</t>
  </si>
  <si>
    <t>C = COMPRIMENTO    -</t>
  </si>
  <si>
    <t>h = ALTURA.</t>
  </si>
  <si>
    <t>u = FATOR DE UTILIZAÇAO.</t>
  </si>
  <si>
    <t>399-03</t>
  </si>
  <si>
    <t>PROJETO: BRUCUTU</t>
  </si>
  <si>
    <t>CLIENTE</t>
  </si>
  <si>
    <t>CVRD</t>
  </si>
  <si>
    <t>Tratamento de Efluentes</t>
  </si>
  <si>
    <t>Sala de Elétrica</t>
  </si>
  <si>
    <t>Sala de Compressor</t>
  </si>
  <si>
    <t>Ar Condicionado</t>
  </si>
  <si>
    <t>Sala de Muflas</t>
  </si>
  <si>
    <t>Capela 1</t>
  </si>
  <si>
    <t>Capela 2</t>
  </si>
  <si>
    <t>Lavador de Gases</t>
  </si>
  <si>
    <t>Casa de Gases</t>
  </si>
  <si>
    <t>Almoxarifado Lab. Químico</t>
  </si>
  <si>
    <t>Instrumental</t>
  </si>
  <si>
    <t>Arquivo de Amostras</t>
  </si>
  <si>
    <t>Sala de Balanças</t>
  </si>
  <si>
    <t>Vestiário Masculino</t>
  </si>
  <si>
    <t>DML</t>
  </si>
  <si>
    <t>Vestiário Feminino</t>
  </si>
  <si>
    <t>Copa</t>
  </si>
  <si>
    <t>Reuniões</t>
  </si>
  <si>
    <t>Sup. Técnico Sistemas</t>
  </si>
  <si>
    <t>Supervisão</t>
  </si>
  <si>
    <t>Coordenação</t>
  </si>
  <si>
    <t>Arquivo Documentação</t>
  </si>
  <si>
    <t>Sala para Servidores</t>
  </si>
  <si>
    <t>Raio X</t>
  </si>
  <si>
    <t>Lava Olhos/Chuveiro</t>
  </si>
  <si>
    <t>Trocadores Calor e Estab.</t>
  </si>
  <si>
    <t>Divisor de Amostras</t>
  </si>
  <si>
    <t>Preparação</t>
  </si>
  <si>
    <t>Peneiramento a úmido</t>
  </si>
  <si>
    <t>Preparação de Amostra</t>
  </si>
  <si>
    <t>Registro de Amostras</t>
  </si>
  <si>
    <t>Almoxarifado Lab. Físico</t>
  </si>
  <si>
    <t>Tamboramento</t>
  </si>
  <si>
    <t>Vestiário Masculino 2</t>
  </si>
  <si>
    <t>Copa 2</t>
  </si>
  <si>
    <t>Suporte Técnico Lab. Físico</t>
  </si>
  <si>
    <t>Espera/Hall Principal</t>
  </si>
  <si>
    <t>Pulverização e Prensagem</t>
  </si>
  <si>
    <t>Passagem</t>
  </si>
  <si>
    <t>Salão do Químico</t>
  </si>
  <si>
    <t>Circulação Interna</t>
  </si>
  <si>
    <t>Área de Descarga</t>
  </si>
  <si>
    <t>Dep. Mat. Treinamento</t>
  </si>
  <si>
    <t>Dep. Paineis Mesas/cadeiras</t>
  </si>
  <si>
    <t>Treinamento 1</t>
  </si>
  <si>
    <t>Treinamento 2</t>
  </si>
  <si>
    <t>Circulação 1</t>
  </si>
  <si>
    <t>I.S.M. 1</t>
  </si>
  <si>
    <t>Copa 3</t>
  </si>
  <si>
    <t>I.S.F. 2</t>
  </si>
  <si>
    <t>Ar Condicionado 1</t>
  </si>
  <si>
    <t>Ar Condicionado 2</t>
  </si>
  <si>
    <t>Ar Condicionado 3</t>
  </si>
  <si>
    <t>Reuniões 2</t>
  </si>
  <si>
    <t>Gerência Geral</t>
  </si>
  <si>
    <t>Vídeo Conferência</t>
  </si>
  <si>
    <t>Qualidade e M. Ambiente</t>
  </si>
  <si>
    <t>Almoxarifado 1</t>
  </si>
  <si>
    <t>Recursos Humanos</t>
  </si>
  <si>
    <t>Reuniões 3</t>
  </si>
  <si>
    <t>Visitantes</t>
  </si>
  <si>
    <t>Almoxarifado 2</t>
  </si>
  <si>
    <t>Finanças/Controle</t>
  </si>
  <si>
    <t>Telefonia</t>
  </si>
  <si>
    <t>CPD</t>
  </si>
  <si>
    <t xml:space="preserve">Inform/Serv. Infor Terceiros </t>
  </si>
  <si>
    <t>Comunicação Empresarial</t>
  </si>
  <si>
    <t>Geotecnia</t>
  </si>
  <si>
    <t>Almoxarifado 3</t>
  </si>
  <si>
    <t>I.S.F. 3</t>
  </si>
  <si>
    <t>Copa 4</t>
  </si>
  <si>
    <t>I.S.M 2</t>
  </si>
  <si>
    <t>DML 2</t>
  </si>
  <si>
    <t xml:space="preserve">Área Externa 1 </t>
  </si>
  <si>
    <t xml:space="preserve">Área Externa 2 </t>
  </si>
  <si>
    <t>Área Externa 3</t>
  </si>
  <si>
    <t>Área Externa 4</t>
  </si>
  <si>
    <t>Recepção/ Espera</t>
  </si>
  <si>
    <t>Circulação Interna 2</t>
  </si>
  <si>
    <t>Circulação Interna 3</t>
  </si>
  <si>
    <t>Administração</t>
  </si>
  <si>
    <t>I.S.M.2</t>
  </si>
  <si>
    <t>Dep. Caixas</t>
  </si>
  <si>
    <t>Área em Frente Dep. Caixas</t>
  </si>
  <si>
    <t xml:space="preserve">Circulação Interna 1 </t>
  </si>
  <si>
    <t>Plataforma Carga/Descarga</t>
  </si>
  <si>
    <t>Estac/Higienização Carros</t>
  </si>
  <si>
    <t>Cereais</t>
  </si>
  <si>
    <t>Despensa</t>
  </si>
  <si>
    <t>Laticinios</t>
  </si>
  <si>
    <t>Hort-frut.</t>
  </si>
  <si>
    <t>Carnes</t>
  </si>
  <si>
    <t>Congelados</t>
  </si>
  <si>
    <t>Passagem 2</t>
  </si>
  <si>
    <t>Açougue</t>
  </si>
  <si>
    <t>Lanches/Sobremesas</t>
  </si>
  <si>
    <t>Veget.</t>
  </si>
  <si>
    <t>Nutric.</t>
  </si>
  <si>
    <t>Lixo Seco</t>
  </si>
  <si>
    <t>Lixo Úmido Climatizado</t>
  </si>
  <si>
    <t>Higieniz. Panelas</t>
  </si>
  <si>
    <t>Higieniz. Bandejas Louças</t>
  </si>
  <si>
    <t>Cocção</t>
  </si>
  <si>
    <t>Passagm 7</t>
  </si>
  <si>
    <t>Refeitório</t>
  </si>
  <si>
    <t>Banco</t>
  </si>
  <si>
    <t>I.S.M. 3</t>
  </si>
  <si>
    <t>Pátio</t>
  </si>
  <si>
    <t>Lanchonete</t>
  </si>
  <si>
    <t xml:space="preserve">Área Externa 3 </t>
  </si>
  <si>
    <t xml:space="preserve">Área Externa 4 </t>
  </si>
  <si>
    <t>Área Externa 5</t>
  </si>
  <si>
    <t>Área Externa 6</t>
  </si>
  <si>
    <t>Área Externa7</t>
  </si>
  <si>
    <t>Passagem Interna 5</t>
  </si>
  <si>
    <t>Passagem Interna 6</t>
  </si>
  <si>
    <t>Passagem Interna 4</t>
  </si>
  <si>
    <t>Passagem Interna 3</t>
  </si>
  <si>
    <t>Industrial</t>
  </si>
  <si>
    <t>J</t>
  </si>
  <si>
    <t>I</t>
  </si>
  <si>
    <t>H</t>
  </si>
  <si>
    <t>G</t>
  </si>
  <si>
    <t>D</t>
  </si>
  <si>
    <t>B</t>
  </si>
  <si>
    <t>F</t>
  </si>
  <si>
    <t>Escritório da Administração</t>
  </si>
  <si>
    <t>Cozinha/Restaurante</t>
  </si>
  <si>
    <t>Laboratório</t>
  </si>
  <si>
    <t>Projetista:</t>
  </si>
  <si>
    <t>VMET150W</t>
  </si>
  <si>
    <t>CT-132A-03/04 EL.870,200</t>
  </si>
  <si>
    <t>Chefe Almox.</t>
  </si>
  <si>
    <t>Sala EPI</t>
  </si>
  <si>
    <t>Receb. Atend./Desp. Geral</t>
  </si>
  <si>
    <t>Turno Líderes</t>
  </si>
  <si>
    <t xml:space="preserve">DML </t>
  </si>
  <si>
    <t>Vest. Feminino</t>
  </si>
  <si>
    <t>Vest. Masculino</t>
  </si>
  <si>
    <t>Rádio</t>
  </si>
  <si>
    <t>Arquivo</t>
  </si>
  <si>
    <t>Fornec.</t>
  </si>
  <si>
    <t>Apoio</t>
  </si>
  <si>
    <t>Compras</t>
  </si>
  <si>
    <t>Xerox</t>
  </si>
  <si>
    <t>I.S.M,</t>
  </si>
  <si>
    <t>I.S.F</t>
  </si>
  <si>
    <t>Coord. Superv.</t>
  </si>
  <si>
    <t>Planej./ Apoio</t>
  </si>
  <si>
    <t>122A BRIT SEC ALIM.</t>
  </si>
  <si>
    <t>VMET70W</t>
  </si>
  <si>
    <t>SALA DE CABOS</t>
  </si>
  <si>
    <t>SALA AR CONDICIONADO</t>
  </si>
  <si>
    <t>SALA DE BATERIAS</t>
  </si>
  <si>
    <t>INST. SANITÁRIA</t>
  </si>
  <si>
    <t>SALA DE PAINÉIS</t>
  </si>
  <si>
    <t>FL 2x32W</t>
  </si>
  <si>
    <t>399-20</t>
  </si>
  <si>
    <t xml:space="preserve">PROJETO: </t>
  </si>
  <si>
    <t>BRUCUTU - SALA ELETRICA SE-120A-01</t>
  </si>
  <si>
    <t>TOPOGRAFIA</t>
  </si>
  <si>
    <t>TOPOGRAFIA ANEXO</t>
  </si>
  <si>
    <t>BRUCUTU - ESCRITÓRIO DA MINA</t>
  </si>
  <si>
    <t>GEOLOGIA</t>
  </si>
  <si>
    <t>OPERAÇÃO</t>
  </si>
  <si>
    <t>CONTROLE</t>
  </si>
  <si>
    <t>REUNIÕES</t>
  </si>
  <si>
    <t>LIDER DE TURNO</t>
  </si>
  <si>
    <t>ESPERA</t>
  </si>
  <si>
    <t>PLANEJEMENTO</t>
  </si>
  <si>
    <t>BRUCUTU - SALA ELETRICA SE-124A-01</t>
  </si>
  <si>
    <t>BRUCUTU - SALA ELETRICA SE-132A-01</t>
  </si>
  <si>
    <t>BRUCUTU - SALA ELETRICA SE-137A-01</t>
  </si>
  <si>
    <t>BRUCUTU - OFICINA DE VEÍCULOS LEVES</t>
  </si>
  <si>
    <t>ESCRITÓRIO</t>
  </si>
  <si>
    <t>INSTRUMENTAÇÃO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</si>
</sst>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#,##0.0_);\(#,##0.0\)"/>
    <numFmt numFmtId="172" formatCode="0.000_)"/>
    <numFmt numFmtId="173" formatCode="0.0_)"/>
    <numFmt numFmtId="174" formatCode="0_)"/>
  </numFmts>
  <fonts count="6">
    <font>
      <sz val="12"/>
      <name val="Helv"/>
      <family val="0"/>
    </font>
    <font>
      <b/>
      <sz val="12"/>
      <name val="CG Times (WN)"/>
      <family val="0"/>
    </font>
    <font>
      <i/>
      <sz val="12"/>
      <name val="CG Times (WN)"/>
      <family val="0"/>
    </font>
    <font>
      <b/>
      <i/>
      <sz val="12"/>
      <name val="CG Times (WN)"/>
      <family val="0"/>
    </font>
    <font>
      <sz val="12"/>
      <name val="CG Times (WN)"/>
      <family val="0"/>
    </font>
    <font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1">
    <xf numFmtId="170" fontId="0" fillId="0" borderId="0" xfId="0" applyAlignment="1">
      <alignment/>
    </xf>
    <xf numFmtId="170" fontId="0" fillId="0" borderId="0" xfId="0" applyAlignment="1" applyProtection="1">
      <alignment horizontal="left"/>
      <protection/>
    </xf>
    <xf numFmtId="170" fontId="5" fillId="0" borderId="0" xfId="0" applyFont="1" applyAlignment="1" applyProtection="1">
      <alignment/>
      <protection locked="0"/>
    </xf>
    <xf numFmtId="170" fontId="5" fillId="0" borderId="0" xfId="0" applyFont="1" applyAlignment="1" applyProtection="1">
      <alignment horizontal="center"/>
      <protection locked="0"/>
    </xf>
    <xf numFmtId="170" fontId="5" fillId="0" borderId="0" xfId="0" applyFont="1" applyAlignment="1" applyProtection="1">
      <alignment horizontal="left"/>
      <protection locked="0"/>
    </xf>
    <xf numFmtId="170" fontId="5" fillId="0" borderId="0" xfId="0" applyFont="1" applyAlignment="1" applyProtection="1">
      <alignment horizontal="right"/>
      <protection locked="0"/>
    </xf>
    <xf numFmtId="170" fontId="0" fillId="0" borderId="1" xfId="0" applyBorder="1" applyAlignment="1">
      <alignment/>
    </xf>
    <xf numFmtId="170" fontId="0" fillId="0" borderId="2" xfId="0" applyBorder="1" applyAlignment="1">
      <alignment/>
    </xf>
    <xf numFmtId="170" fontId="0" fillId="0" borderId="3" xfId="0" applyBorder="1" applyAlignment="1">
      <alignment/>
    </xf>
    <xf numFmtId="170" fontId="0" fillId="0" borderId="4" xfId="0" applyBorder="1" applyAlignment="1">
      <alignment/>
    </xf>
    <xf numFmtId="170" fontId="0" fillId="0" borderId="5" xfId="0" applyBorder="1" applyAlignment="1">
      <alignment/>
    </xf>
    <xf numFmtId="170" fontId="0" fillId="0" borderId="6" xfId="0" applyBorder="1" applyAlignment="1">
      <alignment/>
    </xf>
    <xf numFmtId="170" fontId="0" fillId="0" borderId="7" xfId="0" applyBorder="1" applyAlignment="1">
      <alignment/>
    </xf>
    <xf numFmtId="170" fontId="0" fillId="0" borderId="8" xfId="0" applyBorder="1" applyAlignment="1">
      <alignment/>
    </xf>
    <xf numFmtId="170" fontId="0" fillId="0" borderId="9" xfId="0" applyBorder="1" applyAlignment="1">
      <alignment/>
    </xf>
    <xf numFmtId="170" fontId="0" fillId="0" borderId="10" xfId="0" applyBorder="1" applyAlignment="1">
      <alignment/>
    </xf>
    <xf numFmtId="170" fontId="0" fillId="0" borderId="7" xfId="0" applyBorder="1" applyAlignment="1" applyProtection="1">
      <alignment horizontal="left"/>
      <protection/>
    </xf>
    <xf numFmtId="170" fontId="5" fillId="0" borderId="9" xfId="0" applyFont="1" applyBorder="1" applyAlignment="1" applyProtection="1">
      <alignment/>
      <protection locked="0"/>
    </xf>
    <xf numFmtId="170" fontId="0" fillId="0" borderId="6" xfId="0" applyBorder="1" applyAlignment="1" applyProtection="1">
      <alignment horizontal="left"/>
      <protection/>
    </xf>
    <xf numFmtId="170" fontId="0" fillId="0" borderId="6" xfId="0" applyBorder="1" applyAlignment="1" applyProtection="1">
      <alignment horizontal="center"/>
      <protection/>
    </xf>
    <xf numFmtId="170" fontId="0" fillId="0" borderId="11" xfId="0" applyBorder="1" applyAlignment="1" applyProtection="1">
      <alignment horizontal="left"/>
      <protection/>
    </xf>
    <xf numFmtId="170" fontId="0" fillId="0" borderId="3" xfId="0" applyBorder="1" applyAlignment="1" applyProtection="1">
      <alignment horizontal="center"/>
      <protection/>
    </xf>
    <xf numFmtId="170" fontId="0" fillId="0" borderId="1" xfId="0" applyBorder="1" applyAlignment="1" applyProtection="1">
      <alignment horizontal="center"/>
      <protection/>
    </xf>
    <xf numFmtId="170" fontId="5" fillId="0" borderId="12" xfId="0" applyFont="1" applyBorder="1" applyAlignment="1" applyProtection="1">
      <alignment horizontal="center"/>
      <protection locked="0"/>
    </xf>
    <xf numFmtId="170" fontId="0" fillId="0" borderId="12" xfId="0" applyBorder="1" applyAlignment="1" applyProtection="1">
      <alignment horizontal="center"/>
      <protection/>
    </xf>
    <xf numFmtId="170" fontId="0" fillId="0" borderId="12" xfId="0" applyBorder="1" applyAlignment="1" applyProtection="1">
      <alignment horizontal="left"/>
      <protection/>
    </xf>
    <xf numFmtId="170" fontId="0" fillId="0" borderId="5" xfId="0" applyNumberFormat="1" applyBorder="1" applyAlignment="1" applyProtection="1">
      <alignment horizontal="center"/>
      <protection/>
    </xf>
    <xf numFmtId="170" fontId="0" fillId="0" borderId="5" xfId="0" applyBorder="1" applyAlignment="1" applyProtection="1">
      <alignment horizontal="center"/>
      <protection/>
    </xf>
    <xf numFmtId="170" fontId="5" fillId="0" borderId="4" xfId="0" applyFont="1" applyBorder="1" applyAlignment="1" applyProtection="1">
      <alignment/>
      <protection locked="0"/>
    </xf>
    <xf numFmtId="170" fontId="5" fillId="0" borderId="12" xfId="0" applyFont="1" applyBorder="1" applyAlignment="1" applyProtection="1">
      <alignment/>
      <protection locked="0"/>
    </xf>
    <xf numFmtId="170" fontId="5" fillId="0" borderId="8" xfId="0" applyFont="1" applyBorder="1" applyAlignment="1" applyProtection="1">
      <alignment horizontal="left"/>
      <protection locked="0"/>
    </xf>
    <xf numFmtId="170" fontId="5" fillId="0" borderId="1" xfId="0" applyFont="1" applyBorder="1" applyAlignment="1" applyProtection="1">
      <alignment/>
      <protection locked="0"/>
    </xf>
    <xf numFmtId="170" fontId="5" fillId="0" borderId="8" xfId="0" applyFont="1" applyBorder="1" applyAlignment="1" applyProtection="1">
      <alignment/>
      <protection locked="0"/>
    </xf>
    <xf numFmtId="170" fontId="5" fillId="0" borderId="13" xfId="0" applyFont="1" applyBorder="1" applyAlignment="1" applyProtection="1">
      <alignment horizontal="left"/>
      <protection locked="0"/>
    </xf>
    <xf numFmtId="170" fontId="5" fillId="0" borderId="2" xfId="0" applyFont="1" applyBorder="1" applyAlignment="1" applyProtection="1">
      <alignment horizontal="right"/>
      <protection locked="0"/>
    </xf>
    <xf numFmtId="170" fontId="5" fillId="0" borderId="2" xfId="0" applyFont="1" applyBorder="1" applyAlignment="1" applyProtection="1">
      <alignment/>
      <protection locked="0"/>
    </xf>
    <xf numFmtId="170" fontId="5" fillId="0" borderId="2" xfId="0" applyFont="1" applyBorder="1" applyAlignment="1" applyProtection="1">
      <alignment horizontal="left"/>
      <protection locked="0"/>
    </xf>
    <xf numFmtId="170" fontId="5" fillId="0" borderId="2" xfId="0" applyFont="1" applyBorder="1" applyAlignment="1" applyProtection="1">
      <alignment horizontal="center"/>
      <protection locked="0"/>
    </xf>
    <xf numFmtId="170" fontId="5" fillId="0" borderId="4" xfId="0" applyFont="1" applyFill="1" applyBorder="1" applyAlignment="1" applyProtection="1">
      <alignment/>
      <protection locked="0"/>
    </xf>
    <xf numFmtId="170" fontId="0" fillId="0" borderId="8" xfId="0" applyFill="1" applyBorder="1" applyAlignment="1">
      <alignment/>
    </xf>
    <xf numFmtId="170" fontId="0" fillId="0" borderId="0" xfId="0" applyFill="1" applyAlignment="1">
      <alignment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170" fontId="5" fillId="0" borderId="12" xfId="0" applyFont="1" applyFill="1" applyBorder="1" applyAlignment="1" applyProtection="1">
      <alignment horizontal="center"/>
      <protection locked="0"/>
    </xf>
    <xf numFmtId="171" fontId="5" fillId="0" borderId="12" xfId="0" applyNumberFormat="1" applyFont="1" applyFill="1" applyBorder="1" applyAlignment="1" applyProtection="1">
      <alignment horizontal="center"/>
      <protection locked="0"/>
    </xf>
    <xf numFmtId="171" fontId="5" fillId="0" borderId="12" xfId="0" applyNumberFormat="1" applyFont="1" applyBorder="1" applyAlignment="1" applyProtection="1">
      <alignment horizontal="center"/>
      <protection locked="0"/>
    </xf>
    <xf numFmtId="39" fontId="0" fillId="0" borderId="12" xfId="0" applyNumberFormat="1" applyFill="1" applyBorder="1" applyAlignment="1" applyProtection="1">
      <alignment horizontal="center"/>
      <protection/>
    </xf>
    <xf numFmtId="39" fontId="0" fillId="0" borderId="12" xfId="0" applyNumberFormat="1" applyBorder="1" applyAlignment="1" applyProtection="1">
      <alignment horizontal="center"/>
      <protection/>
    </xf>
    <xf numFmtId="170" fontId="0" fillId="0" borderId="12" xfId="0" applyNumberFormat="1" applyFill="1" applyBorder="1" applyAlignment="1" applyProtection="1">
      <alignment horizontal="center"/>
      <protection/>
    </xf>
    <xf numFmtId="170" fontId="0" fillId="0" borderId="12" xfId="0" applyFill="1" applyBorder="1" applyAlignment="1" applyProtection="1">
      <alignment horizontal="center"/>
      <protection/>
    </xf>
    <xf numFmtId="170" fontId="0" fillId="0" borderId="12" xfId="0" applyNumberFormat="1" applyBorder="1" applyAlignment="1" applyProtection="1">
      <alignment horizontal="center"/>
      <protection/>
    </xf>
    <xf numFmtId="170" fontId="5" fillId="0" borderId="4" xfId="0" applyFont="1" applyFill="1" applyBorder="1" applyAlignment="1" applyProtection="1">
      <alignment horizontal="center" vertical="center"/>
      <protection locked="0"/>
    </xf>
    <xf numFmtId="170" fontId="5" fillId="0" borderId="12" xfId="0" applyFont="1" applyFill="1" applyBorder="1" applyAlignment="1" applyProtection="1">
      <alignment horizontal="center" vertical="center"/>
      <protection locked="0"/>
    </xf>
    <xf numFmtId="39" fontId="0" fillId="0" borderId="12" xfId="0" applyNumberForma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70" fontId="0" fillId="0" borderId="12" xfId="0" applyNumberFormat="1" applyFill="1" applyBorder="1" applyAlignment="1" applyProtection="1">
      <alignment horizontal="center" vertical="center"/>
      <protection/>
    </xf>
    <xf numFmtId="170" fontId="0" fillId="0" borderId="12" xfId="0" applyFill="1" applyBorder="1" applyAlignment="1" applyProtection="1">
      <alignment horizontal="center" vertical="center"/>
      <protection/>
    </xf>
    <xf numFmtId="170" fontId="5" fillId="0" borderId="4" xfId="0" applyFont="1" applyBorder="1" applyAlignment="1" applyProtection="1">
      <alignment horizontal="center" vertical="center"/>
      <protection locked="0"/>
    </xf>
    <xf numFmtId="170" fontId="5" fillId="0" borderId="12" xfId="0" applyFont="1" applyBorder="1" applyAlignment="1" applyProtection="1">
      <alignment horizontal="center" vertical="center"/>
      <protection locked="0"/>
    </xf>
    <xf numFmtId="39" fontId="0" fillId="0" borderId="12" xfId="0" applyNumberFormat="1" applyBorder="1" applyAlignment="1" applyProtection="1">
      <alignment horizontal="center" vertical="center"/>
      <protection/>
    </xf>
    <xf numFmtId="170" fontId="0" fillId="0" borderId="12" xfId="0" applyNumberFormat="1" applyBorder="1" applyAlignment="1" applyProtection="1">
      <alignment horizontal="center" vertical="center"/>
      <protection/>
    </xf>
    <xf numFmtId="170" fontId="0" fillId="0" borderId="12" xfId="0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71" fontId="5" fillId="0" borderId="12" xfId="0" applyNumberFormat="1" applyFont="1" applyBorder="1" applyAlignment="1" applyProtection="1">
      <alignment horizontal="center" vertical="center"/>
      <protection locked="0"/>
    </xf>
    <xf numFmtId="170" fontId="0" fillId="0" borderId="4" xfId="0" applyBorder="1" applyAlignment="1">
      <alignment horizontal="center"/>
    </xf>
    <xf numFmtId="170" fontId="5" fillId="0" borderId="6" xfId="0" applyFont="1" applyBorder="1" applyAlignment="1">
      <alignment/>
    </xf>
    <xf numFmtId="170" fontId="5" fillId="0" borderId="9" xfId="0" applyFont="1" applyBorder="1" applyAlignment="1">
      <alignment/>
    </xf>
    <xf numFmtId="174" fontId="5" fillId="0" borderId="9" xfId="0" applyNumberFormat="1" applyFont="1" applyBorder="1" applyAlignment="1">
      <alignment horizontal="center"/>
    </xf>
    <xf numFmtId="170" fontId="0" fillId="0" borderId="11" xfId="0" applyBorder="1" applyAlignment="1" applyProtection="1">
      <alignment horizontal="center"/>
      <protection/>
    </xf>
    <xf numFmtId="170" fontId="0" fillId="0" borderId="6" xfId="0" applyBorder="1" applyAlignment="1" applyProtection="1">
      <alignment horizontal="center"/>
      <protection/>
    </xf>
    <xf numFmtId="170" fontId="0" fillId="0" borderId="5" xfId="0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transitionEvaluation="1" transitionEntry="1">
    <pageSetUpPr fitToPage="1"/>
  </sheetPr>
  <dimension ref="A1:R48"/>
  <sheetViews>
    <sheetView showGridLines="0" view="pageBreakPreview" zoomScale="60" zoomScaleNormal="75" workbookViewId="0" topLeftCell="B1">
      <selection activeCell="P42" sqref="P42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8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14" t="s">
        <v>42</v>
      </c>
      <c r="P1" s="16" t="s">
        <v>1</v>
      </c>
      <c r="Q1" s="17"/>
      <c r="R1" s="13"/>
    </row>
    <row r="2" spans="1:18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14"/>
      <c r="R2" s="13"/>
    </row>
    <row r="3" spans="1:18" ht="18.75" customHeight="1">
      <c r="A3" s="8"/>
      <c r="M3" s="6"/>
      <c r="N3" s="16" t="s">
        <v>5</v>
      </c>
      <c r="O3" s="12"/>
      <c r="P3" s="12"/>
      <c r="Q3" s="14"/>
      <c r="R3" s="13"/>
    </row>
    <row r="4" spans="1:18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43</v>
      </c>
      <c r="K4" s="11"/>
      <c r="L4" s="11"/>
      <c r="M4" s="11" t="s">
        <v>172</v>
      </c>
      <c r="N4" s="11"/>
      <c r="O4" s="11"/>
      <c r="P4" s="11"/>
      <c r="Q4" s="10"/>
      <c r="R4" s="13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  <c r="R6" s="13"/>
    </row>
    <row r="7" spans="1:18" ht="18" customHeight="1">
      <c r="A7" s="9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  <c r="R7" s="13"/>
    </row>
    <row r="8" spans="1:18" s="40" customFormat="1" ht="28.5" customHeight="1">
      <c r="A8" s="38" t="s">
        <v>96</v>
      </c>
      <c r="B8" s="43">
        <v>200</v>
      </c>
      <c r="C8" s="43" t="s">
        <v>164</v>
      </c>
      <c r="D8" s="43">
        <v>6000</v>
      </c>
      <c r="E8" s="43">
        <v>3.05</v>
      </c>
      <c r="F8" s="43">
        <v>1.7</v>
      </c>
      <c r="G8" s="43">
        <v>3</v>
      </c>
      <c r="H8" s="46">
        <f aca="true" t="shared" si="0" ref="H8:H22">(E8*F8)</f>
        <v>5.185</v>
      </c>
      <c r="I8" s="43" t="s">
        <v>165</v>
      </c>
      <c r="J8" s="43">
        <v>50</v>
      </c>
      <c r="K8" s="43">
        <v>50</v>
      </c>
      <c r="L8" s="41">
        <v>0.33</v>
      </c>
      <c r="M8" s="44">
        <v>0.7</v>
      </c>
      <c r="N8" s="48">
        <f aca="true" t="shared" si="1" ref="N8:N22">(B8*H8)/(L8*M8)</f>
        <v>4489.177489177489</v>
      </c>
      <c r="O8" s="49">
        <f aca="true" t="shared" si="2" ref="O8:O22">(N8/D8)</f>
        <v>0.7481962481962482</v>
      </c>
      <c r="P8" s="43">
        <v>1</v>
      </c>
      <c r="Q8" s="49">
        <f aca="true" t="shared" si="3" ref="Q8:Q22">(P8*D8*M8*L8)/(H8)</f>
        <v>267.3095467695275</v>
      </c>
      <c r="R8" s="39"/>
    </row>
    <row r="9" spans="1:18" ht="28.5" customHeight="1">
      <c r="A9" s="28" t="s">
        <v>88</v>
      </c>
      <c r="B9" s="23">
        <v>200</v>
      </c>
      <c r="C9" s="43" t="s">
        <v>164</v>
      </c>
      <c r="D9" s="23">
        <v>6000</v>
      </c>
      <c r="E9" s="23">
        <v>3.05</v>
      </c>
      <c r="F9" s="23">
        <v>1.7</v>
      </c>
      <c r="G9" s="23">
        <v>3</v>
      </c>
      <c r="H9" s="47">
        <f t="shared" si="0"/>
        <v>5.185</v>
      </c>
      <c r="I9" s="23" t="s">
        <v>165</v>
      </c>
      <c r="J9" s="23">
        <v>50</v>
      </c>
      <c r="K9" s="23">
        <v>50</v>
      </c>
      <c r="L9" s="42">
        <v>0.33</v>
      </c>
      <c r="M9" s="45">
        <v>0.7</v>
      </c>
      <c r="N9" s="50">
        <f t="shared" si="1"/>
        <v>4489.177489177489</v>
      </c>
      <c r="O9" s="24">
        <f t="shared" si="2"/>
        <v>0.7481962481962482</v>
      </c>
      <c r="P9" s="23">
        <v>1</v>
      </c>
      <c r="Q9" s="24">
        <f t="shared" si="3"/>
        <v>267.3095467695275</v>
      </c>
      <c r="R9" s="13"/>
    </row>
    <row r="10" spans="1:18" ht="28.5" customHeight="1">
      <c r="A10" s="28" t="s">
        <v>89</v>
      </c>
      <c r="B10" s="23">
        <v>150</v>
      </c>
      <c r="C10" s="43" t="s">
        <v>164</v>
      </c>
      <c r="D10" s="23">
        <v>6000</v>
      </c>
      <c r="E10" s="23">
        <v>6.2</v>
      </c>
      <c r="F10" s="23">
        <v>1.7</v>
      </c>
      <c r="G10" s="23">
        <v>3</v>
      </c>
      <c r="H10" s="47">
        <f t="shared" si="0"/>
        <v>10.54</v>
      </c>
      <c r="I10" s="23" t="s">
        <v>166</v>
      </c>
      <c r="J10" s="23">
        <v>50</v>
      </c>
      <c r="K10" s="23">
        <v>50</v>
      </c>
      <c r="L10" s="42">
        <v>0.41</v>
      </c>
      <c r="M10" s="45">
        <v>0.7</v>
      </c>
      <c r="N10" s="50">
        <f t="shared" si="1"/>
        <v>5508.710801393728</v>
      </c>
      <c r="O10" s="24">
        <f t="shared" si="2"/>
        <v>0.9181184668989546</v>
      </c>
      <c r="P10" s="23">
        <v>1</v>
      </c>
      <c r="Q10" s="24">
        <f t="shared" si="3"/>
        <v>163.37760910815942</v>
      </c>
      <c r="R10" s="13"/>
    </row>
    <row r="11" spans="1:18" ht="28.5" customHeight="1">
      <c r="A11" s="28" t="s">
        <v>90</v>
      </c>
      <c r="B11" s="23">
        <v>500</v>
      </c>
      <c r="C11" s="43" t="s">
        <v>164</v>
      </c>
      <c r="D11" s="23">
        <v>12000</v>
      </c>
      <c r="E11" s="23">
        <v>9</v>
      </c>
      <c r="F11" s="23">
        <v>6.2</v>
      </c>
      <c r="G11" s="23">
        <v>3</v>
      </c>
      <c r="H11" s="47">
        <f t="shared" si="0"/>
        <v>55.800000000000004</v>
      </c>
      <c r="I11" s="23" t="s">
        <v>166</v>
      </c>
      <c r="J11" s="23">
        <v>50</v>
      </c>
      <c r="K11" s="23">
        <v>50</v>
      </c>
      <c r="L11" s="42">
        <v>0.41</v>
      </c>
      <c r="M11" s="45">
        <v>0.7</v>
      </c>
      <c r="N11" s="50">
        <f t="shared" si="1"/>
        <v>97212.54355400699</v>
      </c>
      <c r="O11" s="24">
        <f t="shared" si="2"/>
        <v>8.10104529616725</v>
      </c>
      <c r="P11" s="23">
        <v>8</v>
      </c>
      <c r="Q11" s="24">
        <f t="shared" si="3"/>
        <v>493.76344086021504</v>
      </c>
      <c r="R11" s="13"/>
    </row>
    <row r="12" spans="1:18" ht="28.5" customHeight="1">
      <c r="A12" s="28" t="s">
        <v>91</v>
      </c>
      <c r="B12" s="23">
        <v>500</v>
      </c>
      <c r="C12" s="43" t="s">
        <v>164</v>
      </c>
      <c r="D12" s="23">
        <v>12000</v>
      </c>
      <c r="E12" s="23">
        <v>9</v>
      </c>
      <c r="F12" s="23">
        <v>6.2</v>
      </c>
      <c r="G12" s="23">
        <v>3</v>
      </c>
      <c r="H12" s="47">
        <f t="shared" si="0"/>
        <v>55.800000000000004</v>
      </c>
      <c r="I12" s="23" t="s">
        <v>166</v>
      </c>
      <c r="J12" s="23">
        <v>50</v>
      </c>
      <c r="K12" s="23">
        <v>50</v>
      </c>
      <c r="L12" s="42">
        <v>0.41</v>
      </c>
      <c r="M12" s="45">
        <v>0.7</v>
      </c>
      <c r="N12" s="50">
        <f t="shared" si="1"/>
        <v>97212.54355400699</v>
      </c>
      <c r="O12" s="24">
        <f t="shared" si="2"/>
        <v>8.10104529616725</v>
      </c>
      <c r="P12" s="23">
        <v>8</v>
      </c>
      <c r="Q12" s="24">
        <f t="shared" si="3"/>
        <v>493.76344086021504</v>
      </c>
      <c r="R12" s="13"/>
    </row>
    <row r="13" spans="1:18" ht="28.5" customHeight="1">
      <c r="A13" s="28" t="s">
        <v>92</v>
      </c>
      <c r="B13" s="23">
        <v>100</v>
      </c>
      <c r="C13" s="43" t="s">
        <v>164</v>
      </c>
      <c r="D13" s="23">
        <v>6000</v>
      </c>
      <c r="E13" s="23">
        <v>11</v>
      </c>
      <c r="F13" s="23">
        <v>2</v>
      </c>
      <c r="G13" s="23">
        <v>3</v>
      </c>
      <c r="H13" s="47">
        <f t="shared" si="0"/>
        <v>22</v>
      </c>
      <c r="I13" s="23" t="s">
        <v>166</v>
      </c>
      <c r="J13" s="23">
        <v>50</v>
      </c>
      <c r="K13" s="23">
        <v>50</v>
      </c>
      <c r="L13" s="42">
        <v>0.41</v>
      </c>
      <c r="M13" s="45">
        <v>0.7</v>
      </c>
      <c r="N13" s="50">
        <f t="shared" si="1"/>
        <v>7665.505226480836</v>
      </c>
      <c r="O13" s="24">
        <f t="shared" si="2"/>
        <v>1.2775842044134726</v>
      </c>
      <c r="P13" s="23">
        <v>2</v>
      </c>
      <c r="Q13" s="24">
        <f t="shared" si="3"/>
        <v>156.54545454545453</v>
      </c>
      <c r="R13" s="13"/>
    </row>
    <row r="14" spans="1:18" ht="28.5" customHeight="1">
      <c r="A14" s="28" t="s">
        <v>93</v>
      </c>
      <c r="B14" s="23">
        <v>100</v>
      </c>
      <c r="C14" s="43" t="s">
        <v>164</v>
      </c>
      <c r="D14" s="23">
        <v>6000</v>
      </c>
      <c r="E14" s="23">
        <v>4.4</v>
      </c>
      <c r="F14" s="23">
        <v>2.65</v>
      </c>
      <c r="G14" s="23">
        <v>3</v>
      </c>
      <c r="H14" s="47">
        <f t="shared" si="0"/>
        <v>11.66</v>
      </c>
      <c r="I14" s="23" t="s">
        <v>165</v>
      </c>
      <c r="J14" s="23">
        <v>50</v>
      </c>
      <c r="K14" s="23">
        <v>50</v>
      </c>
      <c r="L14" s="42">
        <v>0.33</v>
      </c>
      <c r="M14" s="45">
        <v>0.7</v>
      </c>
      <c r="N14" s="50">
        <f t="shared" si="1"/>
        <v>5047.619047619048</v>
      </c>
      <c r="O14" s="24">
        <f t="shared" si="2"/>
        <v>0.8412698412698413</v>
      </c>
      <c r="P14" s="23">
        <v>1</v>
      </c>
      <c r="Q14" s="24">
        <f t="shared" si="3"/>
        <v>118.86792452830188</v>
      </c>
      <c r="R14" s="13"/>
    </row>
    <row r="15" spans="1:18" ht="28.5" customHeight="1">
      <c r="A15" s="28" t="s">
        <v>94</v>
      </c>
      <c r="B15" s="23">
        <v>200</v>
      </c>
      <c r="C15" s="43" t="s">
        <v>164</v>
      </c>
      <c r="D15" s="23">
        <v>6000</v>
      </c>
      <c r="E15" s="23">
        <v>1.95</v>
      </c>
      <c r="F15" s="23">
        <v>2.65</v>
      </c>
      <c r="G15" s="23">
        <v>3</v>
      </c>
      <c r="H15" s="47">
        <f t="shared" si="0"/>
        <v>5.1674999999999995</v>
      </c>
      <c r="I15" s="23" t="s">
        <v>165</v>
      </c>
      <c r="J15" s="23">
        <v>50</v>
      </c>
      <c r="K15" s="23">
        <v>50</v>
      </c>
      <c r="L15" s="42">
        <v>0.33</v>
      </c>
      <c r="M15" s="45">
        <v>0.7</v>
      </c>
      <c r="N15" s="50">
        <f t="shared" si="1"/>
        <v>4474.025974025974</v>
      </c>
      <c r="O15" s="24">
        <f t="shared" si="2"/>
        <v>0.7456709956709957</v>
      </c>
      <c r="P15" s="23">
        <v>1</v>
      </c>
      <c r="Q15" s="24">
        <f t="shared" si="3"/>
        <v>268.2148040638607</v>
      </c>
      <c r="R15" s="13"/>
    </row>
    <row r="16" spans="1:18" ht="28.5" customHeight="1">
      <c r="A16" s="28" t="s">
        <v>95</v>
      </c>
      <c r="B16" s="23">
        <v>100</v>
      </c>
      <c r="C16" s="43" t="s">
        <v>164</v>
      </c>
      <c r="D16" s="23">
        <v>6000</v>
      </c>
      <c r="E16" s="23">
        <v>4.175</v>
      </c>
      <c r="F16" s="23">
        <v>2.65</v>
      </c>
      <c r="G16" s="23">
        <v>3</v>
      </c>
      <c r="H16" s="47">
        <f t="shared" si="0"/>
        <v>11.063749999999999</v>
      </c>
      <c r="I16" s="23" t="s">
        <v>165</v>
      </c>
      <c r="J16" s="23">
        <v>50</v>
      </c>
      <c r="K16" s="23">
        <v>50</v>
      </c>
      <c r="L16" s="42">
        <v>0.33</v>
      </c>
      <c r="M16" s="45">
        <v>0.7</v>
      </c>
      <c r="N16" s="50">
        <f t="shared" si="1"/>
        <v>4789.502164502165</v>
      </c>
      <c r="O16" s="24">
        <f t="shared" si="2"/>
        <v>0.7982503607503608</v>
      </c>
      <c r="P16" s="23">
        <v>1</v>
      </c>
      <c r="Q16" s="24">
        <f t="shared" si="3"/>
        <v>125.27398034120439</v>
      </c>
      <c r="R16" s="13"/>
    </row>
    <row r="17" spans="1:18" ht="28.5" customHeight="1">
      <c r="A17" s="28" t="s">
        <v>97</v>
      </c>
      <c r="B17" s="23">
        <v>200</v>
      </c>
      <c r="C17" s="43" t="s">
        <v>164</v>
      </c>
      <c r="D17" s="23">
        <v>6000</v>
      </c>
      <c r="E17" s="23">
        <v>2.7</v>
      </c>
      <c r="F17" s="23">
        <v>2.3</v>
      </c>
      <c r="G17" s="23">
        <v>3</v>
      </c>
      <c r="H17" s="47">
        <f t="shared" si="0"/>
        <v>6.21</v>
      </c>
      <c r="I17" s="23" t="s">
        <v>165</v>
      </c>
      <c r="J17" s="23">
        <v>50</v>
      </c>
      <c r="K17" s="23">
        <v>50</v>
      </c>
      <c r="L17" s="42">
        <v>0.33</v>
      </c>
      <c r="M17" s="45">
        <v>0.7</v>
      </c>
      <c r="N17" s="50">
        <f t="shared" si="1"/>
        <v>5376.623376623377</v>
      </c>
      <c r="O17" s="24">
        <f t="shared" si="2"/>
        <v>0.8961038961038962</v>
      </c>
      <c r="P17" s="23">
        <v>1</v>
      </c>
      <c r="Q17" s="24">
        <f t="shared" si="3"/>
        <v>223.18840579710144</v>
      </c>
      <c r="R17" s="13"/>
    </row>
    <row r="18" spans="1:18" ht="28.5" customHeight="1">
      <c r="A18" s="28" t="s">
        <v>98</v>
      </c>
      <c r="B18" s="23">
        <v>200</v>
      </c>
      <c r="C18" s="43" t="s">
        <v>164</v>
      </c>
      <c r="D18" s="23">
        <v>6000</v>
      </c>
      <c r="E18" s="23">
        <v>2.9</v>
      </c>
      <c r="F18" s="23">
        <v>2.3</v>
      </c>
      <c r="G18" s="23">
        <v>3</v>
      </c>
      <c r="H18" s="47">
        <f t="shared" si="0"/>
        <v>6.669999999999999</v>
      </c>
      <c r="I18" s="23" t="s">
        <v>165</v>
      </c>
      <c r="J18" s="23">
        <v>50</v>
      </c>
      <c r="K18" s="23">
        <v>50</v>
      </c>
      <c r="L18" s="42">
        <v>0.33</v>
      </c>
      <c r="M18" s="45">
        <v>0.7</v>
      </c>
      <c r="N18" s="50">
        <f t="shared" si="1"/>
        <v>5774.891774891775</v>
      </c>
      <c r="O18" s="24">
        <f t="shared" si="2"/>
        <v>0.9624819624819625</v>
      </c>
      <c r="P18" s="23">
        <v>1</v>
      </c>
      <c r="Q18" s="24">
        <f t="shared" si="3"/>
        <v>207.7961019490255</v>
      </c>
      <c r="R18" s="13"/>
    </row>
    <row r="19" spans="1:18" ht="28.5" customHeight="1">
      <c r="A19" s="28" t="s">
        <v>99</v>
      </c>
      <c r="B19" s="23">
        <v>150</v>
      </c>
      <c r="C19" s="43" t="s">
        <v>164</v>
      </c>
      <c r="D19" s="23">
        <v>6000</v>
      </c>
      <c r="E19" s="23">
        <v>5.8</v>
      </c>
      <c r="F19" s="23">
        <v>4.375</v>
      </c>
      <c r="G19" s="23">
        <v>3</v>
      </c>
      <c r="H19" s="47">
        <f t="shared" si="0"/>
        <v>25.375</v>
      </c>
      <c r="I19" s="23" t="s">
        <v>167</v>
      </c>
      <c r="J19" s="23">
        <v>50</v>
      </c>
      <c r="K19" s="23">
        <v>50</v>
      </c>
      <c r="L19" s="42">
        <v>0.47</v>
      </c>
      <c r="M19" s="45">
        <v>0.7</v>
      </c>
      <c r="N19" s="50">
        <f t="shared" si="1"/>
        <v>11569.148936170213</v>
      </c>
      <c r="O19" s="24">
        <f t="shared" si="2"/>
        <v>1.9281914893617023</v>
      </c>
      <c r="P19" s="23">
        <v>2</v>
      </c>
      <c r="Q19" s="24">
        <f t="shared" si="3"/>
        <v>155.58620689655172</v>
      </c>
      <c r="R19" s="13"/>
    </row>
    <row r="20" spans="1:18" ht="28.5" customHeight="1">
      <c r="A20" s="28" t="s">
        <v>100</v>
      </c>
      <c r="B20" s="23">
        <v>500</v>
      </c>
      <c r="C20" s="43" t="s">
        <v>164</v>
      </c>
      <c r="D20" s="23">
        <v>12000</v>
      </c>
      <c r="E20" s="23">
        <v>5.8</v>
      </c>
      <c r="F20" s="23">
        <v>4.375</v>
      </c>
      <c r="G20" s="23">
        <v>3</v>
      </c>
      <c r="H20" s="47">
        <f t="shared" si="0"/>
        <v>25.375</v>
      </c>
      <c r="I20" s="23" t="s">
        <v>167</v>
      </c>
      <c r="J20" s="23">
        <v>50</v>
      </c>
      <c r="K20" s="23">
        <v>50</v>
      </c>
      <c r="L20" s="42">
        <v>0.47</v>
      </c>
      <c r="M20" s="45">
        <v>0.7</v>
      </c>
      <c r="N20" s="50">
        <f t="shared" si="1"/>
        <v>38563.82978723405</v>
      </c>
      <c r="O20" s="24">
        <f t="shared" si="2"/>
        <v>3.213652482269504</v>
      </c>
      <c r="P20" s="23">
        <v>3</v>
      </c>
      <c r="Q20" s="24">
        <f t="shared" si="3"/>
        <v>466.7586206896552</v>
      </c>
      <c r="R20" s="13"/>
    </row>
    <row r="21" spans="1:18" ht="28.5" customHeight="1">
      <c r="A21" s="28" t="s">
        <v>101</v>
      </c>
      <c r="B21" s="23">
        <v>500</v>
      </c>
      <c r="C21" s="43" t="s">
        <v>164</v>
      </c>
      <c r="D21" s="23">
        <v>12000</v>
      </c>
      <c r="E21" s="23">
        <v>8.55</v>
      </c>
      <c r="F21" s="23">
        <v>5.8</v>
      </c>
      <c r="G21" s="23">
        <v>3</v>
      </c>
      <c r="H21" s="47">
        <f t="shared" si="0"/>
        <v>49.59</v>
      </c>
      <c r="I21" s="23" t="s">
        <v>168</v>
      </c>
      <c r="J21" s="23">
        <v>50</v>
      </c>
      <c r="K21" s="23">
        <v>50</v>
      </c>
      <c r="L21" s="42">
        <v>0.53</v>
      </c>
      <c r="M21" s="45">
        <v>0.7</v>
      </c>
      <c r="N21" s="50">
        <f t="shared" si="1"/>
        <v>66832.88409703504</v>
      </c>
      <c r="O21" s="24">
        <f t="shared" si="2"/>
        <v>5.569407008086253</v>
      </c>
      <c r="P21" s="23">
        <v>6</v>
      </c>
      <c r="Q21" s="24">
        <f t="shared" si="3"/>
        <v>538.6569872958257</v>
      </c>
      <c r="R21" s="13"/>
    </row>
    <row r="22" spans="1:18" ht="28.5" customHeight="1">
      <c r="A22" s="28" t="s">
        <v>102</v>
      </c>
      <c r="B22" s="23">
        <v>250</v>
      </c>
      <c r="C22" s="43" t="s">
        <v>164</v>
      </c>
      <c r="D22" s="23">
        <v>12000</v>
      </c>
      <c r="E22" s="23">
        <v>8.55</v>
      </c>
      <c r="F22" s="23">
        <v>8</v>
      </c>
      <c r="G22" s="23">
        <v>3</v>
      </c>
      <c r="H22" s="47">
        <f t="shared" si="0"/>
        <v>68.4</v>
      </c>
      <c r="I22" s="23" t="s">
        <v>168</v>
      </c>
      <c r="J22" s="23">
        <v>50</v>
      </c>
      <c r="K22" s="23">
        <v>50</v>
      </c>
      <c r="L22" s="42">
        <v>0.53</v>
      </c>
      <c r="M22" s="45">
        <v>0.7</v>
      </c>
      <c r="N22" s="50">
        <f t="shared" si="1"/>
        <v>46091.64420485175</v>
      </c>
      <c r="O22" s="24">
        <f t="shared" si="2"/>
        <v>3.8409703504043122</v>
      </c>
      <c r="P22" s="23">
        <v>4</v>
      </c>
      <c r="Q22" s="24">
        <f t="shared" si="3"/>
        <v>260.3508771929824</v>
      </c>
      <c r="R22" s="13"/>
    </row>
    <row r="23" spans="1:18" ht="28.5" customHeight="1">
      <c r="A23" s="28" t="s">
        <v>103</v>
      </c>
      <c r="B23" s="23">
        <v>100</v>
      </c>
      <c r="C23" s="43" t="s">
        <v>164</v>
      </c>
      <c r="D23" s="23">
        <v>6000</v>
      </c>
      <c r="E23" s="23">
        <v>5.8</v>
      </c>
      <c r="F23" s="23">
        <v>2.6</v>
      </c>
      <c r="G23" s="23">
        <v>3</v>
      </c>
      <c r="H23" s="47">
        <f aca="true" t="shared" si="4" ref="H23:H45">(E23*F23)</f>
        <v>15.08</v>
      </c>
      <c r="I23" s="23" t="s">
        <v>165</v>
      </c>
      <c r="J23" s="23">
        <v>50</v>
      </c>
      <c r="K23" s="23">
        <v>50</v>
      </c>
      <c r="L23" s="42">
        <v>0.33</v>
      </c>
      <c r="M23" s="45">
        <v>0.7</v>
      </c>
      <c r="N23" s="50">
        <f aca="true" t="shared" si="5" ref="N23:N45">(B23*H23)/(L23*M23)</f>
        <v>6528.138528138528</v>
      </c>
      <c r="O23" s="24">
        <f aca="true" t="shared" si="6" ref="O23:O45">(N23/D23)</f>
        <v>1.0880230880230881</v>
      </c>
      <c r="P23" s="23">
        <v>1</v>
      </c>
      <c r="Q23" s="24">
        <f aca="true" t="shared" si="7" ref="Q23:Q45">(P23*D23*M23*L23)/(H23)</f>
        <v>91.90981432360742</v>
      </c>
      <c r="R23" s="13"/>
    </row>
    <row r="24" spans="1:18" ht="28.5" customHeight="1">
      <c r="A24" s="28" t="s">
        <v>104</v>
      </c>
      <c r="B24" s="23">
        <v>500</v>
      </c>
      <c r="C24" s="43" t="s">
        <v>164</v>
      </c>
      <c r="D24" s="23">
        <v>12000</v>
      </c>
      <c r="E24" s="23">
        <v>8.55</v>
      </c>
      <c r="F24" s="23">
        <v>5.8</v>
      </c>
      <c r="G24" s="23">
        <v>3</v>
      </c>
      <c r="H24" s="47">
        <f t="shared" si="4"/>
        <v>49.59</v>
      </c>
      <c r="I24" s="23" t="s">
        <v>168</v>
      </c>
      <c r="J24" s="23">
        <v>50</v>
      </c>
      <c r="K24" s="23">
        <v>50</v>
      </c>
      <c r="L24" s="42">
        <v>0.53</v>
      </c>
      <c r="M24" s="45">
        <v>0.7</v>
      </c>
      <c r="N24" s="50">
        <f t="shared" si="5"/>
        <v>66832.88409703504</v>
      </c>
      <c r="O24" s="24">
        <f t="shared" si="6"/>
        <v>5.569407008086253</v>
      </c>
      <c r="P24" s="23">
        <v>6</v>
      </c>
      <c r="Q24" s="24">
        <f t="shared" si="7"/>
        <v>538.6569872958257</v>
      </c>
      <c r="R24" s="13"/>
    </row>
    <row r="25" spans="1:18" ht="28.5" customHeight="1">
      <c r="A25" s="28" t="s">
        <v>123</v>
      </c>
      <c r="B25" s="23">
        <v>250</v>
      </c>
      <c r="C25" s="43" t="s">
        <v>164</v>
      </c>
      <c r="D25" s="23">
        <v>12000</v>
      </c>
      <c r="E25" s="23">
        <v>14.8</v>
      </c>
      <c r="F25" s="23">
        <v>8</v>
      </c>
      <c r="G25" s="23">
        <v>3</v>
      </c>
      <c r="H25" s="47">
        <f t="shared" si="4"/>
        <v>118.4</v>
      </c>
      <c r="I25" s="23" t="s">
        <v>169</v>
      </c>
      <c r="J25" s="23">
        <v>50</v>
      </c>
      <c r="K25" s="23">
        <v>50</v>
      </c>
      <c r="L25" s="42">
        <v>0.66</v>
      </c>
      <c r="M25" s="45">
        <v>0.7</v>
      </c>
      <c r="N25" s="50">
        <f t="shared" si="5"/>
        <v>64069.26406926407</v>
      </c>
      <c r="O25" s="24">
        <f t="shared" si="6"/>
        <v>5.339105339105339</v>
      </c>
      <c r="P25" s="23">
        <v>6</v>
      </c>
      <c r="Q25" s="24">
        <f t="shared" si="7"/>
        <v>280.94594594594594</v>
      </c>
      <c r="R25" s="13"/>
    </row>
    <row r="26" spans="1:18" ht="28.5" customHeight="1">
      <c r="A26" s="28" t="s">
        <v>124</v>
      </c>
      <c r="B26" s="23">
        <v>100</v>
      </c>
      <c r="C26" s="43" t="s">
        <v>164</v>
      </c>
      <c r="D26" s="23">
        <v>6000</v>
      </c>
      <c r="E26" s="23">
        <v>13</v>
      </c>
      <c r="F26" s="23">
        <v>1.8</v>
      </c>
      <c r="G26" s="23">
        <v>3</v>
      </c>
      <c r="H26" s="47">
        <f t="shared" si="4"/>
        <v>23.400000000000002</v>
      </c>
      <c r="I26" s="23" t="s">
        <v>167</v>
      </c>
      <c r="J26" s="23">
        <v>50</v>
      </c>
      <c r="K26" s="23">
        <v>50</v>
      </c>
      <c r="L26" s="42">
        <v>0.47</v>
      </c>
      <c r="M26" s="45">
        <v>0.7</v>
      </c>
      <c r="N26" s="50">
        <f t="shared" si="5"/>
        <v>7112.4620060790285</v>
      </c>
      <c r="O26" s="24">
        <f t="shared" si="6"/>
        <v>1.1854103343465048</v>
      </c>
      <c r="P26" s="23">
        <v>2</v>
      </c>
      <c r="Q26" s="24">
        <f t="shared" si="7"/>
        <v>168.7179487179487</v>
      </c>
      <c r="R26" s="13"/>
    </row>
    <row r="27" spans="1:18" ht="28.5" customHeight="1">
      <c r="A27" s="28" t="s">
        <v>125</v>
      </c>
      <c r="B27" s="23">
        <v>100</v>
      </c>
      <c r="C27" s="43" t="s">
        <v>164</v>
      </c>
      <c r="D27" s="23">
        <v>6000</v>
      </c>
      <c r="E27" s="23">
        <v>16</v>
      </c>
      <c r="F27" s="23">
        <v>1.8</v>
      </c>
      <c r="G27" s="23">
        <v>3</v>
      </c>
      <c r="H27" s="47">
        <f t="shared" si="4"/>
        <v>28.8</v>
      </c>
      <c r="I27" s="23" t="s">
        <v>167</v>
      </c>
      <c r="J27" s="23">
        <v>50</v>
      </c>
      <c r="K27" s="23">
        <v>50</v>
      </c>
      <c r="L27" s="42">
        <v>0.47</v>
      </c>
      <c r="M27" s="45">
        <v>0.7</v>
      </c>
      <c r="N27" s="50">
        <f t="shared" si="5"/>
        <v>8753.799392097266</v>
      </c>
      <c r="O27" s="24">
        <f t="shared" si="6"/>
        <v>1.4589665653495443</v>
      </c>
      <c r="P27" s="23">
        <v>2</v>
      </c>
      <c r="Q27" s="24">
        <f t="shared" si="7"/>
        <v>137.08333333333334</v>
      </c>
      <c r="R27" s="13"/>
    </row>
    <row r="28" spans="1:18" ht="28.5" customHeight="1">
      <c r="A28" s="28" t="s">
        <v>105</v>
      </c>
      <c r="B28" s="23">
        <v>250</v>
      </c>
      <c r="C28" s="43" t="s">
        <v>164</v>
      </c>
      <c r="D28" s="23">
        <v>6000</v>
      </c>
      <c r="E28" s="23">
        <v>5.8</v>
      </c>
      <c r="F28" s="23">
        <v>3.6</v>
      </c>
      <c r="G28" s="23">
        <v>3</v>
      </c>
      <c r="H28" s="47">
        <f t="shared" si="4"/>
        <v>20.88</v>
      </c>
      <c r="I28" s="23" t="s">
        <v>166</v>
      </c>
      <c r="J28" s="23">
        <v>50</v>
      </c>
      <c r="K28" s="23">
        <v>50</v>
      </c>
      <c r="L28" s="42">
        <v>0.41</v>
      </c>
      <c r="M28" s="45">
        <v>0.7</v>
      </c>
      <c r="N28" s="50">
        <f t="shared" si="5"/>
        <v>18188.15331010453</v>
      </c>
      <c r="O28" s="24">
        <f t="shared" si="6"/>
        <v>3.031358885017422</v>
      </c>
      <c r="P28" s="23">
        <v>3</v>
      </c>
      <c r="Q28" s="24">
        <f t="shared" si="7"/>
        <v>247.41379310344828</v>
      </c>
      <c r="R28" s="13"/>
    </row>
    <row r="29" spans="1:18" ht="28.5" customHeight="1">
      <c r="A29" s="28" t="s">
        <v>106</v>
      </c>
      <c r="B29" s="23">
        <v>250</v>
      </c>
      <c r="C29" s="43" t="s">
        <v>164</v>
      </c>
      <c r="D29" s="23">
        <v>12000</v>
      </c>
      <c r="E29" s="23">
        <v>5.8</v>
      </c>
      <c r="F29" s="23">
        <v>3.745</v>
      </c>
      <c r="G29" s="23">
        <v>3</v>
      </c>
      <c r="H29" s="47">
        <f t="shared" si="4"/>
        <v>21.721</v>
      </c>
      <c r="I29" s="23" t="s">
        <v>166</v>
      </c>
      <c r="J29" s="23">
        <v>50</v>
      </c>
      <c r="K29" s="23">
        <v>50</v>
      </c>
      <c r="L29" s="42">
        <v>0.41</v>
      </c>
      <c r="M29" s="45">
        <v>0.7</v>
      </c>
      <c r="N29" s="50">
        <f t="shared" si="5"/>
        <v>18920.731707317074</v>
      </c>
      <c r="O29" s="24">
        <f t="shared" si="6"/>
        <v>1.576727642276423</v>
      </c>
      <c r="P29" s="23">
        <v>2</v>
      </c>
      <c r="Q29" s="24">
        <f t="shared" si="7"/>
        <v>317.11247180148246</v>
      </c>
      <c r="R29" s="13"/>
    </row>
    <row r="30" spans="1:18" ht="28.5" customHeight="1">
      <c r="A30" s="28" t="s">
        <v>107</v>
      </c>
      <c r="B30" s="23">
        <v>100</v>
      </c>
      <c r="C30" s="43" t="s">
        <v>164</v>
      </c>
      <c r="D30" s="23">
        <v>6000</v>
      </c>
      <c r="E30" s="23">
        <v>5.8</v>
      </c>
      <c r="F30" s="23">
        <v>2.45</v>
      </c>
      <c r="G30" s="23">
        <v>3</v>
      </c>
      <c r="H30" s="47">
        <f t="shared" si="4"/>
        <v>14.21</v>
      </c>
      <c r="I30" s="23" t="s">
        <v>165</v>
      </c>
      <c r="J30" s="23">
        <v>50</v>
      </c>
      <c r="K30" s="23">
        <v>50</v>
      </c>
      <c r="L30" s="42">
        <v>0.33</v>
      </c>
      <c r="M30" s="45">
        <v>0.7</v>
      </c>
      <c r="N30" s="50">
        <f t="shared" si="5"/>
        <v>6151.515151515152</v>
      </c>
      <c r="O30" s="24">
        <f t="shared" si="6"/>
        <v>1.0252525252525253</v>
      </c>
      <c r="P30" s="23">
        <v>1</v>
      </c>
      <c r="Q30" s="24">
        <f t="shared" si="7"/>
        <v>97.53694581280787</v>
      </c>
      <c r="R30" s="13"/>
    </row>
    <row r="31" spans="1:18" ht="28.5" customHeight="1">
      <c r="A31" s="28" t="s">
        <v>108</v>
      </c>
      <c r="B31" s="23">
        <v>500</v>
      </c>
      <c r="C31" s="43" t="s">
        <v>164</v>
      </c>
      <c r="D31" s="23">
        <v>12000</v>
      </c>
      <c r="E31" s="23">
        <v>6.25</v>
      </c>
      <c r="F31" s="23">
        <v>5.8</v>
      </c>
      <c r="G31" s="23">
        <v>3</v>
      </c>
      <c r="H31" s="47">
        <f t="shared" si="4"/>
        <v>36.25</v>
      </c>
      <c r="I31" s="23" t="s">
        <v>168</v>
      </c>
      <c r="J31" s="23">
        <v>50</v>
      </c>
      <c r="K31" s="23">
        <v>50</v>
      </c>
      <c r="L31" s="42">
        <v>0.53</v>
      </c>
      <c r="M31" s="45">
        <v>0.7</v>
      </c>
      <c r="N31" s="50">
        <f t="shared" si="5"/>
        <v>48854.4474393531</v>
      </c>
      <c r="O31" s="24">
        <f t="shared" si="6"/>
        <v>4.071203953279425</v>
      </c>
      <c r="P31" s="23">
        <v>4</v>
      </c>
      <c r="Q31" s="24">
        <f t="shared" si="7"/>
        <v>491.2551724137931</v>
      </c>
      <c r="R31" s="13"/>
    </row>
    <row r="32" spans="1:18" ht="28.5" customHeight="1">
      <c r="A32" s="28" t="s">
        <v>109</v>
      </c>
      <c r="B32" s="23">
        <v>500</v>
      </c>
      <c r="C32" s="43" t="s">
        <v>164</v>
      </c>
      <c r="D32" s="23">
        <v>12000</v>
      </c>
      <c r="E32" s="23">
        <v>3.555</v>
      </c>
      <c r="F32" s="23">
        <v>2.96</v>
      </c>
      <c r="G32" s="23">
        <v>3</v>
      </c>
      <c r="H32" s="47">
        <f t="shared" si="4"/>
        <v>10.5228</v>
      </c>
      <c r="I32" s="23" t="s">
        <v>165</v>
      </c>
      <c r="J32" s="23">
        <v>50</v>
      </c>
      <c r="K32" s="23">
        <v>50</v>
      </c>
      <c r="L32" s="42">
        <v>0.33</v>
      </c>
      <c r="M32" s="45">
        <v>0.7</v>
      </c>
      <c r="N32" s="50">
        <f t="shared" si="5"/>
        <v>22776.623376623378</v>
      </c>
      <c r="O32" s="24">
        <f t="shared" si="6"/>
        <v>1.8980519480519482</v>
      </c>
      <c r="P32" s="23">
        <v>2</v>
      </c>
      <c r="Q32" s="24">
        <f t="shared" si="7"/>
        <v>526.8559698939446</v>
      </c>
      <c r="R32" s="13"/>
    </row>
    <row r="33" spans="1:18" ht="28.5" customHeight="1">
      <c r="A33" s="28" t="s">
        <v>110</v>
      </c>
      <c r="B33" s="23">
        <v>500</v>
      </c>
      <c r="C33" s="43" t="s">
        <v>164</v>
      </c>
      <c r="D33" s="23">
        <v>12000</v>
      </c>
      <c r="E33" s="23">
        <v>5.765</v>
      </c>
      <c r="F33" s="23">
        <v>3.555</v>
      </c>
      <c r="G33" s="23">
        <v>3</v>
      </c>
      <c r="H33" s="47">
        <f t="shared" si="4"/>
        <v>20.494575</v>
      </c>
      <c r="I33" s="23" t="s">
        <v>165</v>
      </c>
      <c r="J33" s="23">
        <v>50</v>
      </c>
      <c r="K33" s="23">
        <v>50</v>
      </c>
      <c r="L33" s="42">
        <v>0.33</v>
      </c>
      <c r="M33" s="45">
        <v>0.7</v>
      </c>
      <c r="N33" s="50">
        <f t="shared" si="5"/>
        <v>44360.55194805195</v>
      </c>
      <c r="O33" s="24">
        <f t="shared" si="6"/>
        <v>3.6967126623376627</v>
      </c>
      <c r="P33" s="23">
        <v>4</v>
      </c>
      <c r="Q33" s="24">
        <f t="shared" si="7"/>
        <v>541.021221469584</v>
      </c>
      <c r="R33" s="13"/>
    </row>
    <row r="34" spans="1:18" ht="28.5" customHeight="1">
      <c r="A34" s="28" t="s">
        <v>111</v>
      </c>
      <c r="B34" s="23">
        <v>250</v>
      </c>
      <c r="C34" s="43" t="s">
        <v>164</v>
      </c>
      <c r="D34" s="23">
        <v>12000</v>
      </c>
      <c r="E34" s="23">
        <v>7.375</v>
      </c>
      <c r="F34" s="23">
        <v>4.675</v>
      </c>
      <c r="G34" s="23">
        <v>3</v>
      </c>
      <c r="H34" s="47">
        <f t="shared" si="4"/>
        <v>34.478125</v>
      </c>
      <c r="I34" s="23" t="s">
        <v>167</v>
      </c>
      <c r="J34" s="23">
        <v>50</v>
      </c>
      <c r="K34" s="23">
        <v>50</v>
      </c>
      <c r="L34" s="42">
        <v>0.47</v>
      </c>
      <c r="M34" s="45">
        <v>0.7</v>
      </c>
      <c r="N34" s="50">
        <f t="shared" si="5"/>
        <v>26199.18313069909</v>
      </c>
      <c r="O34" s="24">
        <f t="shared" si="6"/>
        <v>2.183265260891591</v>
      </c>
      <c r="P34" s="23">
        <v>3</v>
      </c>
      <c r="Q34" s="24">
        <f t="shared" si="7"/>
        <v>343.5221607903562</v>
      </c>
      <c r="R34" s="13"/>
    </row>
    <row r="35" spans="1:18" ht="28.5" customHeight="1">
      <c r="A35" s="28" t="s">
        <v>112</v>
      </c>
      <c r="B35" s="23">
        <v>250</v>
      </c>
      <c r="C35" s="43" t="s">
        <v>164</v>
      </c>
      <c r="D35" s="23">
        <v>12000</v>
      </c>
      <c r="E35" s="23">
        <v>5.8</v>
      </c>
      <c r="F35" s="23">
        <v>3.75</v>
      </c>
      <c r="G35" s="23">
        <v>3</v>
      </c>
      <c r="H35" s="47">
        <f t="shared" si="4"/>
        <v>21.75</v>
      </c>
      <c r="I35" s="23" t="s">
        <v>166</v>
      </c>
      <c r="J35" s="23">
        <v>50</v>
      </c>
      <c r="K35" s="23">
        <v>50</v>
      </c>
      <c r="L35" s="42">
        <v>0.41</v>
      </c>
      <c r="M35" s="45">
        <v>0.7</v>
      </c>
      <c r="N35" s="50">
        <f t="shared" si="5"/>
        <v>18945.993031358885</v>
      </c>
      <c r="O35" s="24">
        <f t="shared" si="6"/>
        <v>1.5788327526132404</v>
      </c>
      <c r="P35" s="23">
        <v>2</v>
      </c>
      <c r="Q35" s="24">
        <f t="shared" si="7"/>
        <v>316.6896551724138</v>
      </c>
      <c r="R35" s="13"/>
    </row>
    <row r="36" spans="1:18" ht="28.5" customHeight="1">
      <c r="A36" s="28" t="s">
        <v>113</v>
      </c>
      <c r="B36" s="23">
        <v>250</v>
      </c>
      <c r="C36" s="43" t="s">
        <v>164</v>
      </c>
      <c r="D36" s="23">
        <v>6000</v>
      </c>
      <c r="E36" s="23">
        <v>6.15</v>
      </c>
      <c r="F36" s="23">
        <v>5.8</v>
      </c>
      <c r="G36" s="23">
        <v>3</v>
      </c>
      <c r="H36" s="47">
        <f t="shared" si="4"/>
        <v>35.67</v>
      </c>
      <c r="I36" s="23" t="s">
        <v>168</v>
      </c>
      <c r="J36" s="23">
        <v>50</v>
      </c>
      <c r="K36" s="23">
        <v>50</v>
      </c>
      <c r="L36" s="42">
        <v>0.53</v>
      </c>
      <c r="M36" s="45">
        <v>0.7</v>
      </c>
      <c r="N36" s="50">
        <f t="shared" si="5"/>
        <v>24036.388140161725</v>
      </c>
      <c r="O36" s="24">
        <f t="shared" si="6"/>
        <v>4.006064690026954</v>
      </c>
      <c r="P36" s="23">
        <v>4</v>
      </c>
      <c r="Q36" s="24">
        <f t="shared" si="7"/>
        <v>249.62153069806558</v>
      </c>
      <c r="R36" s="13"/>
    </row>
    <row r="37" spans="1:18" ht="28.5" customHeight="1">
      <c r="A37" s="28" t="s">
        <v>114</v>
      </c>
      <c r="B37" s="23">
        <v>100</v>
      </c>
      <c r="C37" s="43" t="s">
        <v>164</v>
      </c>
      <c r="D37" s="23">
        <v>6000</v>
      </c>
      <c r="E37" s="23">
        <v>5.8</v>
      </c>
      <c r="F37" s="23">
        <v>2.375</v>
      </c>
      <c r="G37" s="23">
        <v>3</v>
      </c>
      <c r="H37" s="47">
        <f t="shared" si="4"/>
        <v>13.775</v>
      </c>
      <c r="I37" s="23" t="s">
        <v>165</v>
      </c>
      <c r="J37" s="23">
        <v>50</v>
      </c>
      <c r="K37" s="23">
        <v>50</v>
      </c>
      <c r="L37" s="42">
        <v>0.33</v>
      </c>
      <c r="M37" s="45">
        <v>0.7</v>
      </c>
      <c r="N37" s="50">
        <f t="shared" si="5"/>
        <v>5963.203463203464</v>
      </c>
      <c r="O37" s="24">
        <f t="shared" si="6"/>
        <v>0.993867243867244</v>
      </c>
      <c r="P37" s="23">
        <v>1</v>
      </c>
      <c r="Q37" s="24">
        <f t="shared" si="7"/>
        <v>100.61705989110708</v>
      </c>
      <c r="R37" s="13"/>
    </row>
    <row r="38" spans="1:18" ht="28.5" customHeight="1">
      <c r="A38" s="28" t="s">
        <v>115</v>
      </c>
      <c r="B38" s="23">
        <v>100</v>
      </c>
      <c r="C38" s="43" t="s">
        <v>164</v>
      </c>
      <c r="D38" s="23">
        <v>6000</v>
      </c>
      <c r="E38" s="23">
        <v>3.85</v>
      </c>
      <c r="F38" s="23">
        <v>3.15</v>
      </c>
      <c r="G38" s="23">
        <v>3</v>
      </c>
      <c r="H38" s="47">
        <f t="shared" si="4"/>
        <v>12.1275</v>
      </c>
      <c r="I38" s="23" t="s">
        <v>165</v>
      </c>
      <c r="J38" s="23">
        <v>50</v>
      </c>
      <c r="K38" s="23">
        <v>50</v>
      </c>
      <c r="L38" s="42">
        <v>0.33</v>
      </c>
      <c r="M38" s="45">
        <v>0.7</v>
      </c>
      <c r="N38" s="50">
        <f t="shared" si="5"/>
        <v>5250</v>
      </c>
      <c r="O38" s="24">
        <f t="shared" si="6"/>
        <v>0.875</v>
      </c>
      <c r="P38" s="23">
        <v>1</v>
      </c>
      <c r="Q38" s="24">
        <f t="shared" si="7"/>
        <v>114.28571428571429</v>
      </c>
      <c r="R38" s="13"/>
    </row>
    <row r="39" spans="1:18" ht="28.5" customHeight="1">
      <c r="A39" s="28" t="s">
        <v>116</v>
      </c>
      <c r="B39" s="23">
        <v>200</v>
      </c>
      <c r="C39" s="43" t="s">
        <v>164</v>
      </c>
      <c r="D39" s="23">
        <v>6000</v>
      </c>
      <c r="E39" s="23">
        <v>2.625</v>
      </c>
      <c r="F39" s="23">
        <v>2.5</v>
      </c>
      <c r="G39" s="23">
        <v>3</v>
      </c>
      <c r="H39" s="47">
        <f t="shared" si="4"/>
        <v>6.5625</v>
      </c>
      <c r="I39" s="23" t="s">
        <v>165</v>
      </c>
      <c r="J39" s="23">
        <v>50</v>
      </c>
      <c r="K39" s="23">
        <v>50</v>
      </c>
      <c r="L39" s="42">
        <v>0.33</v>
      </c>
      <c r="M39" s="45">
        <v>0.7</v>
      </c>
      <c r="N39" s="50">
        <f t="shared" si="5"/>
        <v>5681.818181818182</v>
      </c>
      <c r="O39" s="24">
        <f t="shared" si="6"/>
        <v>0.946969696969697</v>
      </c>
      <c r="P39" s="23">
        <v>1</v>
      </c>
      <c r="Q39" s="24">
        <f t="shared" si="7"/>
        <v>211.2</v>
      </c>
      <c r="R39" s="13"/>
    </row>
    <row r="40" spans="1:18" ht="28.5" customHeight="1">
      <c r="A40" s="28" t="s">
        <v>117</v>
      </c>
      <c r="B40" s="23">
        <v>100</v>
      </c>
      <c r="C40" s="43" t="s">
        <v>164</v>
      </c>
      <c r="D40" s="23">
        <v>6000</v>
      </c>
      <c r="E40" s="23">
        <v>3.85</v>
      </c>
      <c r="F40" s="23">
        <v>3.15</v>
      </c>
      <c r="G40" s="23">
        <v>3</v>
      </c>
      <c r="H40" s="47">
        <f t="shared" si="4"/>
        <v>12.1275</v>
      </c>
      <c r="I40" s="23" t="s">
        <v>165</v>
      </c>
      <c r="J40" s="23">
        <v>50</v>
      </c>
      <c r="K40" s="23">
        <v>50</v>
      </c>
      <c r="L40" s="42">
        <v>0.33</v>
      </c>
      <c r="M40" s="45">
        <v>0.7</v>
      </c>
      <c r="N40" s="50">
        <f t="shared" si="5"/>
        <v>5250</v>
      </c>
      <c r="O40" s="24">
        <f t="shared" si="6"/>
        <v>0.875</v>
      </c>
      <c r="P40" s="23">
        <v>1</v>
      </c>
      <c r="Q40" s="24">
        <f t="shared" si="7"/>
        <v>114.28571428571429</v>
      </c>
      <c r="R40" s="13"/>
    </row>
    <row r="41" spans="1:18" ht="28.5" customHeight="1">
      <c r="A41" s="28" t="s">
        <v>118</v>
      </c>
      <c r="B41" s="23">
        <v>100</v>
      </c>
      <c r="C41" s="43" t="s">
        <v>164</v>
      </c>
      <c r="D41" s="23">
        <v>6000</v>
      </c>
      <c r="E41" s="23">
        <v>2.5</v>
      </c>
      <c r="F41" s="23">
        <v>1.375</v>
      </c>
      <c r="G41" s="23">
        <v>3</v>
      </c>
      <c r="H41" s="47">
        <f t="shared" si="4"/>
        <v>3.4375</v>
      </c>
      <c r="I41" s="23" t="s">
        <v>165</v>
      </c>
      <c r="J41" s="23">
        <v>50</v>
      </c>
      <c r="K41" s="23">
        <v>50</v>
      </c>
      <c r="L41" s="42">
        <v>0.33</v>
      </c>
      <c r="M41" s="45">
        <v>0.7</v>
      </c>
      <c r="N41" s="50">
        <f t="shared" si="5"/>
        <v>1488.0952380952383</v>
      </c>
      <c r="O41" s="24">
        <f t="shared" si="6"/>
        <v>0.24801587301587305</v>
      </c>
      <c r="P41" s="23">
        <v>1</v>
      </c>
      <c r="Q41" s="24">
        <f t="shared" si="7"/>
        <v>403.2</v>
      </c>
      <c r="R41" s="13"/>
    </row>
    <row r="42" spans="1:18" ht="28.5" customHeight="1">
      <c r="A42" s="28" t="s">
        <v>119</v>
      </c>
      <c r="B42" s="23">
        <v>100</v>
      </c>
      <c r="C42" s="43" t="s">
        <v>164</v>
      </c>
      <c r="D42" s="23">
        <v>6000</v>
      </c>
      <c r="E42" s="23">
        <v>13.4</v>
      </c>
      <c r="F42" s="23">
        <v>2.6</v>
      </c>
      <c r="G42" s="23">
        <v>3</v>
      </c>
      <c r="H42" s="47">
        <f t="shared" si="4"/>
        <v>34.84</v>
      </c>
      <c r="I42" s="23" t="s">
        <v>167</v>
      </c>
      <c r="J42" s="23">
        <v>50</v>
      </c>
      <c r="K42" s="23">
        <v>50</v>
      </c>
      <c r="L42" s="42">
        <v>0.47</v>
      </c>
      <c r="M42" s="45">
        <v>0.7</v>
      </c>
      <c r="N42" s="50">
        <f t="shared" si="5"/>
        <v>10589.665653495444</v>
      </c>
      <c r="O42" s="24">
        <f t="shared" si="6"/>
        <v>1.764944275582574</v>
      </c>
      <c r="P42" s="23">
        <v>2</v>
      </c>
      <c r="Q42" s="24">
        <f t="shared" si="7"/>
        <v>113.31802525832376</v>
      </c>
      <c r="R42" s="13"/>
    </row>
    <row r="43" spans="1:18" ht="28.5" customHeight="1">
      <c r="A43" s="28" t="s">
        <v>120</v>
      </c>
      <c r="B43" s="23">
        <v>100</v>
      </c>
      <c r="C43" s="43" t="s">
        <v>164</v>
      </c>
      <c r="D43" s="23">
        <v>6000</v>
      </c>
      <c r="E43" s="23">
        <v>60.2</v>
      </c>
      <c r="F43" s="23">
        <v>2.5</v>
      </c>
      <c r="G43" s="23">
        <v>3</v>
      </c>
      <c r="H43" s="47">
        <f t="shared" si="4"/>
        <v>150.5</v>
      </c>
      <c r="I43" s="23" t="s">
        <v>167</v>
      </c>
      <c r="J43" s="23">
        <v>50</v>
      </c>
      <c r="K43" s="23">
        <v>50</v>
      </c>
      <c r="L43" s="42">
        <v>0.47</v>
      </c>
      <c r="M43" s="45">
        <v>0.7</v>
      </c>
      <c r="N43" s="50">
        <f t="shared" si="5"/>
        <v>45744.68085106384</v>
      </c>
      <c r="O43" s="24">
        <f t="shared" si="6"/>
        <v>7.624113475177306</v>
      </c>
      <c r="P43" s="23">
        <v>8</v>
      </c>
      <c r="Q43" s="24">
        <f t="shared" si="7"/>
        <v>104.93023255813954</v>
      </c>
      <c r="R43" s="13"/>
    </row>
    <row r="44" spans="1:18" ht="28.5" customHeight="1">
      <c r="A44" s="28" t="s">
        <v>121</v>
      </c>
      <c r="B44" s="23">
        <v>100</v>
      </c>
      <c r="C44" s="43" t="s">
        <v>164</v>
      </c>
      <c r="D44" s="23">
        <v>6000</v>
      </c>
      <c r="E44" s="23">
        <v>13.4</v>
      </c>
      <c r="F44" s="23">
        <v>2.6</v>
      </c>
      <c r="G44" s="23">
        <v>3</v>
      </c>
      <c r="H44" s="47">
        <f t="shared" si="4"/>
        <v>34.84</v>
      </c>
      <c r="I44" s="23" t="s">
        <v>167</v>
      </c>
      <c r="J44" s="23">
        <v>50</v>
      </c>
      <c r="K44" s="23">
        <v>50</v>
      </c>
      <c r="L44" s="42">
        <v>0.47</v>
      </c>
      <c r="M44" s="45">
        <v>0.7</v>
      </c>
      <c r="N44" s="50">
        <f t="shared" si="5"/>
        <v>10589.665653495444</v>
      </c>
      <c r="O44" s="24">
        <f t="shared" si="6"/>
        <v>1.764944275582574</v>
      </c>
      <c r="P44" s="23">
        <v>2</v>
      </c>
      <c r="Q44" s="24">
        <f t="shared" si="7"/>
        <v>113.31802525832376</v>
      </c>
      <c r="R44" s="13"/>
    </row>
    <row r="45" spans="1:18" ht="28.5" customHeight="1">
      <c r="A45" s="28" t="s">
        <v>122</v>
      </c>
      <c r="B45" s="23">
        <v>100</v>
      </c>
      <c r="C45" s="43" t="s">
        <v>164</v>
      </c>
      <c r="D45" s="23">
        <v>6000</v>
      </c>
      <c r="E45" s="23">
        <v>60.2</v>
      </c>
      <c r="F45" s="23">
        <v>2.5</v>
      </c>
      <c r="G45" s="23">
        <v>3</v>
      </c>
      <c r="H45" s="47">
        <f t="shared" si="4"/>
        <v>150.5</v>
      </c>
      <c r="I45" s="23" t="s">
        <v>167</v>
      </c>
      <c r="J45" s="23">
        <v>50</v>
      </c>
      <c r="K45" s="23">
        <v>50</v>
      </c>
      <c r="L45" s="42">
        <v>0.47</v>
      </c>
      <c r="M45" s="45">
        <v>0.7</v>
      </c>
      <c r="N45" s="50">
        <f t="shared" si="5"/>
        <v>45744.68085106384</v>
      </c>
      <c r="O45" s="24">
        <f t="shared" si="6"/>
        <v>7.624113475177306</v>
      </c>
      <c r="P45" s="23">
        <v>8</v>
      </c>
      <c r="Q45" s="24">
        <f t="shared" si="7"/>
        <v>104.93023255813954</v>
      </c>
      <c r="R45" s="13"/>
    </row>
    <row r="46" spans="1:18" ht="18" customHeight="1">
      <c r="A46" s="30" t="s">
        <v>32</v>
      </c>
      <c r="B46" s="5" t="s">
        <v>16</v>
      </c>
      <c r="C46" s="2"/>
      <c r="D46" s="2"/>
      <c r="E46" s="4" t="s">
        <v>33</v>
      </c>
      <c r="F46" s="2"/>
      <c r="G46" s="3" t="s">
        <v>34</v>
      </c>
      <c r="H46" s="3" t="s">
        <v>35</v>
      </c>
      <c r="I46" s="2"/>
      <c r="J46" s="2"/>
      <c r="K46" s="4" t="s">
        <v>36</v>
      </c>
      <c r="L46" s="5" t="s">
        <v>37</v>
      </c>
      <c r="M46" s="2"/>
      <c r="N46" s="2"/>
      <c r="O46" s="4" t="s">
        <v>38</v>
      </c>
      <c r="P46" s="2"/>
      <c r="Q46" s="31"/>
      <c r="R46" s="13"/>
    </row>
    <row r="47" spans="1:18" ht="18" customHeight="1">
      <c r="A47" s="3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1"/>
      <c r="R47" s="13"/>
    </row>
    <row r="48" spans="1:18" ht="18" customHeight="1">
      <c r="A48" s="33" t="s">
        <v>39</v>
      </c>
      <c r="B48" s="34" t="s">
        <v>35</v>
      </c>
      <c r="C48" s="35"/>
      <c r="D48" s="35"/>
      <c r="E48" s="36" t="s">
        <v>40</v>
      </c>
      <c r="F48" s="35"/>
      <c r="G48" s="37" t="s">
        <v>34</v>
      </c>
      <c r="H48" s="37" t="s">
        <v>35</v>
      </c>
      <c r="I48" s="35"/>
      <c r="J48" s="35"/>
      <c r="K48" s="36" t="s">
        <v>41</v>
      </c>
      <c r="L48" s="35"/>
      <c r="M48" s="35"/>
      <c r="N48" s="35"/>
      <c r="O48" s="35"/>
      <c r="P48" s="35"/>
      <c r="Q48" s="29"/>
      <c r="R48" s="13"/>
    </row>
    <row r="49" ht="0.75" customHeight="1"/>
  </sheetData>
  <mergeCells count="4">
    <mergeCell ref="E6:H6"/>
    <mergeCell ref="J6:K6"/>
    <mergeCell ref="L6:M6"/>
    <mergeCell ref="O6:P6"/>
  </mergeCells>
  <printOptions/>
  <pageMargins left="0.5" right="0.5" top="0.5" bottom="0.55" header="0.492125985" footer="0.492125985"/>
  <pageSetup fitToHeight="1" fitToWidth="1" horizontalDpi="300" verticalDpi="3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111" transitionEvaluation="1" transitionEntry="1"/>
  <dimension ref="A1:Q32"/>
  <sheetViews>
    <sheetView showGridLines="0"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2" sqref="L12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7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66" t="s">
        <v>203</v>
      </c>
      <c r="P1" s="16" t="s">
        <v>1</v>
      </c>
      <c r="Q1" s="17"/>
    </row>
    <row r="2" spans="1:17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67">
        <v>0</v>
      </c>
    </row>
    <row r="3" spans="1:17" ht="18.75" customHeight="1">
      <c r="A3" s="8"/>
      <c r="M3" s="6"/>
      <c r="N3" s="16" t="s">
        <v>5</v>
      </c>
      <c r="O3" s="12"/>
      <c r="P3" s="12"/>
      <c r="Q3" s="14"/>
    </row>
    <row r="4" spans="1:17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204</v>
      </c>
      <c r="K4" s="11"/>
      <c r="L4" s="65" t="s">
        <v>205</v>
      </c>
      <c r="M4" s="65"/>
      <c r="N4" s="11"/>
      <c r="O4" s="11"/>
      <c r="P4" s="11"/>
      <c r="Q4" s="10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</row>
    <row r="7" spans="1:17" ht="18" customHeight="1">
      <c r="A7" s="64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</row>
    <row r="8" spans="1:17" s="40" customFormat="1" ht="28.5" customHeight="1">
      <c r="A8" s="51" t="s">
        <v>197</v>
      </c>
      <c r="B8" s="52">
        <v>150</v>
      </c>
      <c r="C8" s="52" t="s">
        <v>202</v>
      </c>
      <c r="D8" s="52">
        <v>5400</v>
      </c>
      <c r="E8" s="52">
        <v>15.5</v>
      </c>
      <c r="F8" s="52">
        <v>8.5</v>
      </c>
      <c r="G8" s="52">
        <v>3</v>
      </c>
      <c r="H8" s="53">
        <f>(E8*F8)</f>
        <v>131.75</v>
      </c>
      <c r="I8" s="52" t="s">
        <v>19</v>
      </c>
      <c r="J8" s="52">
        <v>75</v>
      </c>
      <c r="K8" s="52">
        <v>50</v>
      </c>
      <c r="L8" s="54">
        <v>0.72</v>
      </c>
      <c r="M8" s="54">
        <v>0.7</v>
      </c>
      <c r="N8" s="55">
        <f>(B8*H8)/(L8*M8)</f>
        <v>39211.30952380953</v>
      </c>
      <c r="O8" s="61">
        <f>(N8/D8)</f>
        <v>7.2613536155202825</v>
      </c>
      <c r="P8" s="52">
        <v>8</v>
      </c>
      <c r="Q8" s="56">
        <f>(P8*D8*M8*L8)/(H8)</f>
        <v>165.25844402277036</v>
      </c>
    </row>
    <row r="9" spans="1:17" ht="28.5" customHeight="1">
      <c r="A9" s="57" t="s">
        <v>198</v>
      </c>
      <c r="B9" s="58">
        <v>150</v>
      </c>
      <c r="C9" s="52" t="s">
        <v>202</v>
      </c>
      <c r="D9" s="58">
        <v>5400</v>
      </c>
      <c r="E9" s="58">
        <v>4.3</v>
      </c>
      <c r="F9" s="58">
        <v>1.5</v>
      </c>
      <c r="G9" s="58">
        <v>3</v>
      </c>
      <c r="H9" s="59">
        <f>(E9*F9)</f>
        <v>6.449999999999999</v>
      </c>
      <c r="I9" s="58" t="s">
        <v>166</v>
      </c>
      <c r="J9" s="58">
        <v>75</v>
      </c>
      <c r="K9" s="58">
        <v>50</v>
      </c>
      <c r="L9" s="54">
        <v>0.43</v>
      </c>
      <c r="M9" s="54">
        <v>0.7</v>
      </c>
      <c r="N9" s="60">
        <f>(B9*H9)/(L9*M9)</f>
        <v>3214.285714285714</v>
      </c>
      <c r="O9" s="61">
        <f>(N9/D9)</f>
        <v>0.5952380952380952</v>
      </c>
      <c r="P9" s="58">
        <v>1</v>
      </c>
      <c r="Q9" s="61">
        <f>(P9*D9*M9*L9)/(H9)</f>
        <v>252</v>
      </c>
    </row>
    <row r="10" spans="1:17" ht="28.5" customHeight="1">
      <c r="A10" s="57" t="s">
        <v>199</v>
      </c>
      <c r="B10" s="58">
        <v>150</v>
      </c>
      <c r="C10" s="52" t="s">
        <v>202</v>
      </c>
      <c r="D10" s="58">
        <v>5400</v>
      </c>
      <c r="E10" s="58">
        <v>3</v>
      </c>
      <c r="F10" s="58">
        <v>2</v>
      </c>
      <c r="G10" s="58">
        <v>3</v>
      </c>
      <c r="H10" s="59">
        <f>(E10*F10)</f>
        <v>6</v>
      </c>
      <c r="I10" s="58" t="s">
        <v>166</v>
      </c>
      <c r="J10" s="58">
        <v>75</v>
      </c>
      <c r="K10" s="58">
        <v>50</v>
      </c>
      <c r="L10" s="54">
        <v>0.43</v>
      </c>
      <c r="M10" s="54">
        <v>0.7</v>
      </c>
      <c r="N10" s="60">
        <f>(B10*H10)/(L10*M10)</f>
        <v>2990.033222591362</v>
      </c>
      <c r="O10" s="61">
        <f>(N10/D10)</f>
        <v>0.5537098560354374</v>
      </c>
      <c r="P10" s="58">
        <v>1</v>
      </c>
      <c r="Q10" s="61">
        <f>(P10*D10*M10*L10)/(H10)</f>
        <v>270.9</v>
      </c>
    </row>
    <row r="11" spans="1:17" ht="28.5" customHeight="1">
      <c r="A11" s="57" t="s">
        <v>200</v>
      </c>
      <c r="B11" s="58">
        <v>150</v>
      </c>
      <c r="C11" s="52" t="s">
        <v>202</v>
      </c>
      <c r="D11" s="58">
        <v>5400</v>
      </c>
      <c r="E11" s="58">
        <v>2.75</v>
      </c>
      <c r="F11" s="58">
        <v>2</v>
      </c>
      <c r="G11" s="58">
        <v>3</v>
      </c>
      <c r="H11" s="59">
        <f>(E11*F11)</f>
        <v>5.5</v>
      </c>
      <c r="I11" s="58" t="s">
        <v>166</v>
      </c>
      <c r="J11" s="58">
        <v>75</v>
      </c>
      <c r="K11" s="58">
        <v>50</v>
      </c>
      <c r="L11" s="54">
        <v>0.43</v>
      </c>
      <c r="M11" s="54">
        <v>0.7</v>
      </c>
      <c r="N11" s="60">
        <f>(B11*H11)/(L11*M11)</f>
        <v>2740.8637873754155</v>
      </c>
      <c r="O11" s="61">
        <f>(N11/D11)</f>
        <v>0.5075673680324844</v>
      </c>
      <c r="P11" s="58">
        <v>1</v>
      </c>
      <c r="Q11" s="61">
        <f>(P11*D11*M11*L11)/(H11)</f>
        <v>295.5272727272727</v>
      </c>
    </row>
    <row r="12" spans="1:17" ht="28.5" customHeight="1">
      <c r="A12" s="57" t="s">
        <v>201</v>
      </c>
      <c r="B12" s="58">
        <v>250</v>
      </c>
      <c r="C12" s="52" t="s">
        <v>202</v>
      </c>
      <c r="D12" s="58">
        <v>5400</v>
      </c>
      <c r="E12" s="58">
        <v>17.5</v>
      </c>
      <c r="F12" s="58">
        <v>8.5</v>
      </c>
      <c r="G12" s="58">
        <v>3</v>
      </c>
      <c r="H12" s="59">
        <f>(E12*F12)</f>
        <v>148.75</v>
      </c>
      <c r="I12" s="58" t="s">
        <v>19</v>
      </c>
      <c r="J12" s="58">
        <v>75</v>
      </c>
      <c r="K12" s="58">
        <v>50</v>
      </c>
      <c r="L12" s="62">
        <v>0.72</v>
      </c>
      <c r="M12" s="54">
        <v>0.7</v>
      </c>
      <c r="N12" s="60">
        <f>(B12*H12)/(L12*M12)</f>
        <v>73784.72222222222</v>
      </c>
      <c r="O12" s="61">
        <f>(N12/D12)</f>
        <v>13.66383744855967</v>
      </c>
      <c r="P12" s="58">
        <v>15</v>
      </c>
      <c r="Q12" s="61">
        <f>(P12*D12*M12*L12)/(H12)</f>
        <v>274.4470588235294</v>
      </c>
    </row>
    <row r="13" spans="1:17" ht="28.5" customHeight="1">
      <c r="A13" s="57"/>
      <c r="B13" s="58"/>
      <c r="C13" s="52"/>
      <c r="D13" s="58"/>
      <c r="E13" s="58"/>
      <c r="F13" s="58"/>
      <c r="G13" s="58"/>
      <c r="H13" s="59"/>
      <c r="I13" s="58"/>
      <c r="J13" s="58"/>
      <c r="K13" s="58"/>
      <c r="L13" s="62"/>
      <c r="M13" s="63"/>
      <c r="N13" s="60"/>
      <c r="O13" s="61"/>
      <c r="P13" s="58"/>
      <c r="Q13" s="61"/>
    </row>
    <row r="14" spans="1:17" ht="28.5" customHeight="1">
      <c r="A14" s="57"/>
      <c r="B14" s="58"/>
      <c r="C14" s="52"/>
      <c r="D14" s="58"/>
      <c r="E14" s="58"/>
      <c r="F14" s="58"/>
      <c r="G14" s="58"/>
      <c r="H14" s="59"/>
      <c r="I14" s="58"/>
      <c r="J14" s="58"/>
      <c r="K14" s="58"/>
      <c r="L14" s="62"/>
      <c r="M14" s="63"/>
      <c r="N14" s="60"/>
      <c r="O14" s="61"/>
      <c r="P14" s="58"/>
      <c r="Q14" s="61"/>
    </row>
    <row r="15" spans="1:17" ht="28.5" customHeight="1">
      <c r="A15" s="57"/>
      <c r="B15" s="58"/>
      <c r="C15" s="52"/>
      <c r="D15" s="58"/>
      <c r="E15" s="58"/>
      <c r="F15" s="58"/>
      <c r="G15" s="58"/>
      <c r="H15" s="59"/>
      <c r="I15" s="58"/>
      <c r="J15" s="58"/>
      <c r="K15" s="58"/>
      <c r="L15" s="62"/>
      <c r="M15" s="63"/>
      <c r="N15" s="60"/>
      <c r="O15" s="61"/>
      <c r="P15" s="58"/>
      <c r="Q15" s="61"/>
    </row>
    <row r="16" spans="1:17" ht="28.5" customHeight="1">
      <c r="A16" s="57"/>
      <c r="B16" s="58"/>
      <c r="C16" s="52"/>
      <c r="D16" s="58"/>
      <c r="E16" s="58"/>
      <c r="F16" s="58"/>
      <c r="G16" s="58"/>
      <c r="H16" s="59"/>
      <c r="I16" s="58"/>
      <c r="J16" s="58"/>
      <c r="K16" s="58"/>
      <c r="L16" s="62"/>
      <c r="M16" s="63"/>
      <c r="N16" s="60"/>
      <c r="O16" s="61"/>
      <c r="P16" s="58"/>
      <c r="Q16" s="61"/>
    </row>
    <row r="17" spans="1:17" ht="28.5" customHeight="1">
      <c r="A17" s="57"/>
      <c r="B17" s="58"/>
      <c r="C17" s="52"/>
      <c r="D17" s="58"/>
      <c r="E17" s="58"/>
      <c r="F17" s="58"/>
      <c r="G17" s="58"/>
      <c r="H17" s="59"/>
      <c r="I17" s="58"/>
      <c r="J17" s="58"/>
      <c r="K17" s="58"/>
      <c r="L17" s="62"/>
      <c r="M17" s="63"/>
      <c r="N17" s="60"/>
      <c r="O17" s="61"/>
      <c r="P17" s="58"/>
      <c r="Q17" s="61"/>
    </row>
    <row r="18" spans="1:17" ht="28.5" customHeight="1">
      <c r="A18" s="57"/>
      <c r="B18" s="58"/>
      <c r="C18" s="52"/>
      <c r="D18" s="58"/>
      <c r="E18" s="58"/>
      <c r="F18" s="58"/>
      <c r="G18" s="58"/>
      <c r="H18" s="59"/>
      <c r="I18" s="58"/>
      <c r="J18" s="58"/>
      <c r="K18" s="58"/>
      <c r="L18" s="62"/>
      <c r="M18" s="63"/>
      <c r="N18" s="60"/>
      <c r="O18" s="61"/>
      <c r="P18" s="58"/>
      <c r="Q18" s="61"/>
    </row>
    <row r="19" spans="1:17" ht="28.5" customHeight="1">
      <c r="A19" s="57"/>
      <c r="B19" s="58"/>
      <c r="C19" s="52"/>
      <c r="D19" s="58"/>
      <c r="E19" s="58"/>
      <c r="F19" s="58"/>
      <c r="G19" s="58"/>
      <c r="H19" s="59"/>
      <c r="I19" s="58"/>
      <c r="J19" s="58"/>
      <c r="K19" s="58"/>
      <c r="L19" s="62"/>
      <c r="M19" s="63"/>
      <c r="N19" s="60"/>
      <c r="O19" s="61"/>
      <c r="P19" s="58"/>
      <c r="Q19" s="61"/>
    </row>
    <row r="20" spans="1:17" ht="28.5" customHeight="1">
      <c r="A20" s="57"/>
      <c r="B20" s="58"/>
      <c r="C20" s="52"/>
      <c r="D20" s="58"/>
      <c r="E20" s="58"/>
      <c r="F20" s="58"/>
      <c r="G20" s="58"/>
      <c r="H20" s="59"/>
      <c r="I20" s="58"/>
      <c r="J20" s="58"/>
      <c r="K20" s="58"/>
      <c r="L20" s="62"/>
      <c r="M20" s="63"/>
      <c r="N20" s="60"/>
      <c r="O20" s="61"/>
      <c r="P20" s="58"/>
      <c r="Q20" s="61"/>
    </row>
    <row r="21" spans="1:17" ht="28.5" customHeight="1">
      <c r="A21" s="57"/>
      <c r="B21" s="58"/>
      <c r="C21" s="52"/>
      <c r="D21" s="58"/>
      <c r="E21" s="58"/>
      <c r="F21" s="58"/>
      <c r="G21" s="58"/>
      <c r="H21" s="59"/>
      <c r="I21" s="58"/>
      <c r="J21" s="58"/>
      <c r="K21" s="58"/>
      <c r="L21" s="62"/>
      <c r="M21" s="63"/>
      <c r="N21" s="60"/>
      <c r="O21" s="61"/>
      <c r="P21" s="58"/>
      <c r="Q21" s="61"/>
    </row>
    <row r="22" spans="1:17" ht="28.5" customHeight="1">
      <c r="A22" s="57"/>
      <c r="B22" s="58"/>
      <c r="C22" s="52"/>
      <c r="D22" s="58"/>
      <c r="E22" s="58"/>
      <c r="F22" s="58"/>
      <c r="G22" s="58"/>
      <c r="H22" s="59"/>
      <c r="I22" s="58"/>
      <c r="J22" s="58"/>
      <c r="K22" s="58"/>
      <c r="L22" s="62"/>
      <c r="M22" s="63"/>
      <c r="N22" s="60"/>
      <c r="O22" s="61"/>
      <c r="P22" s="58"/>
      <c r="Q22" s="61"/>
    </row>
    <row r="23" spans="1:17" ht="28.5" customHeight="1">
      <c r="A23" s="57"/>
      <c r="B23" s="58"/>
      <c r="C23" s="52"/>
      <c r="D23" s="58"/>
      <c r="E23" s="58"/>
      <c r="F23" s="58"/>
      <c r="G23" s="58"/>
      <c r="H23" s="59"/>
      <c r="I23" s="58"/>
      <c r="J23" s="58"/>
      <c r="K23" s="58"/>
      <c r="L23" s="62"/>
      <c r="M23" s="63"/>
      <c r="N23" s="60"/>
      <c r="O23" s="61"/>
      <c r="P23" s="58"/>
      <c r="Q23" s="61"/>
    </row>
    <row r="24" spans="1:17" ht="28.5" customHeight="1">
      <c r="A24" s="57"/>
      <c r="B24" s="58"/>
      <c r="C24" s="52"/>
      <c r="D24" s="58"/>
      <c r="E24" s="58"/>
      <c r="F24" s="58"/>
      <c r="G24" s="58"/>
      <c r="H24" s="59"/>
      <c r="I24" s="58"/>
      <c r="J24" s="58"/>
      <c r="K24" s="58"/>
      <c r="L24" s="62"/>
      <c r="M24" s="63"/>
      <c r="N24" s="60"/>
      <c r="O24" s="61"/>
      <c r="P24" s="58"/>
      <c r="Q24" s="61"/>
    </row>
    <row r="25" spans="1:17" ht="28.5" customHeight="1">
      <c r="A25" s="57"/>
      <c r="B25" s="58"/>
      <c r="C25" s="52"/>
      <c r="D25" s="58"/>
      <c r="E25" s="58"/>
      <c r="F25" s="58"/>
      <c r="G25" s="58"/>
      <c r="H25" s="59"/>
      <c r="I25" s="58"/>
      <c r="J25" s="58"/>
      <c r="K25" s="58"/>
      <c r="L25" s="62"/>
      <c r="M25" s="63"/>
      <c r="N25" s="60"/>
      <c r="O25" s="61"/>
      <c r="P25" s="58"/>
      <c r="Q25" s="61"/>
    </row>
    <row r="26" spans="1:17" ht="28.5" customHeight="1">
      <c r="A26" s="57"/>
      <c r="B26" s="58"/>
      <c r="C26" s="52"/>
      <c r="D26" s="58"/>
      <c r="E26" s="58"/>
      <c r="F26" s="58"/>
      <c r="G26" s="58"/>
      <c r="H26" s="59"/>
      <c r="I26" s="58"/>
      <c r="J26" s="58"/>
      <c r="K26" s="58"/>
      <c r="L26" s="62"/>
      <c r="M26" s="63"/>
      <c r="N26" s="60"/>
      <c r="O26" s="61"/>
      <c r="P26" s="58"/>
      <c r="Q26" s="61"/>
    </row>
    <row r="27" spans="1:17" ht="28.5" customHeight="1">
      <c r="A27" s="57"/>
      <c r="B27" s="58"/>
      <c r="C27" s="52"/>
      <c r="D27" s="58"/>
      <c r="E27" s="58"/>
      <c r="F27" s="58"/>
      <c r="G27" s="58"/>
      <c r="H27" s="59"/>
      <c r="I27" s="58"/>
      <c r="J27" s="58"/>
      <c r="K27" s="58"/>
      <c r="L27" s="62"/>
      <c r="M27" s="63"/>
      <c r="N27" s="60"/>
      <c r="O27" s="61"/>
      <c r="P27" s="58"/>
      <c r="Q27" s="61"/>
    </row>
    <row r="28" spans="1:17" ht="28.5" customHeight="1">
      <c r="A28" s="57"/>
      <c r="B28" s="58"/>
      <c r="C28" s="52"/>
      <c r="D28" s="58"/>
      <c r="E28" s="58"/>
      <c r="F28" s="58"/>
      <c r="G28" s="58"/>
      <c r="H28" s="59"/>
      <c r="I28" s="58"/>
      <c r="J28" s="58"/>
      <c r="K28" s="58"/>
      <c r="L28" s="62"/>
      <c r="M28" s="63"/>
      <c r="N28" s="60"/>
      <c r="O28" s="61"/>
      <c r="P28" s="58"/>
      <c r="Q28" s="61"/>
    </row>
    <row r="29" spans="1:17" ht="28.5" customHeight="1">
      <c r="A29" s="57"/>
      <c r="B29" s="58"/>
      <c r="C29" s="52"/>
      <c r="D29" s="58"/>
      <c r="E29" s="58"/>
      <c r="F29" s="58"/>
      <c r="G29" s="58"/>
      <c r="H29" s="59"/>
      <c r="I29" s="58"/>
      <c r="J29" s="58"/>
      <c r="K29" s="58"/>
      <c r="L29" s="62"/>
      <c r="M29" s="63"/>
      <c r="N29" s="60"/>
      <c r="O29" s="61"/>
      <c r="P29" s="58"/>
      <c r="Q29" s="61"/>
    </row>
    <row r="30" spans="1:17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</row>
    <row r="31" spans="1:17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</row>
    <row r="32" spans="1:17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31111" transitionEvaluation="1" transitionEntry="1"/>
  <dimension ref="A1:Q32"/>
  <sheetViews>
    <sheetView showGridLines="0" view="pageBreakPreview" zoomScale="60" zoomScaleNormal="75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6" sqref="P16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7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66" t="s">
        <v>203</v>
      </c>
      <c r="P1" s="16" t="s">
        <v>1</v>
      </c>
      <c r="Q1" s="17"/>
    </row>
    <row r="2" spans="1:17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67">
        <v>0</v>
      </c>
    </row>
    <row r="3" spans="1:17" ht="18.75" customHeight="1">
      <c r="A3" s="8"/>
      <c r="M3" s="6"/>
      <c r="N3" s="16" t="s">
        <v>5</v>
      </c>
      <c r="O3" s="12"/>
      <c r="P3" s="12"/>
      <c r="Q3" s="14"/>
    </row>
    <row r="4" spans="1:17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204</v>
      </c>
      <c r="K4" s="11"/>
      <c r="L4" s="65" t="s">
        <v>208</v>
      </c>
      <c r="M4" s="65"/>
      <c r="N4" s="11"/>
      <c r="O4" s="11"/>
      <c r="P4" s="11"/>
      <c r="Q4" s="10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</row>
    <row r="7" spans="1:17" ht="18" customHeight="1">
      <c r="A7" s="64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</row>
    <row r="8" spans="1:17" s="40" customFormat="1" ht="28.5" customHeight="1">
      <c r="A8" s="51" t="s">
        <v>206</v>
      </c>
      <c r="B8" s="52">
        <v>500</v>
      </c>
      <c r="C8" s="52" t="s">
        <v>202</v>
      </c>
      <c r="D8" s="52">
        <v>5400</v>
      </c>
      <c r="E8" s="52">
        <v>7.5</v>
      </c>
      <c r="F8" s="52">
        <v>5.8</v>
      </c>
      <c r="G8" s="52">
        <v>3</v>
      </c>
      <c r="H8" s="53">
        <f aca="true" t="shared" si="0" ref="H8:H16">(E8*F8)</f>
        <v>43.5</v>
      </c>
      <c r="I8" s="52" t="s">
        <v>7</v>
      </c>
      <c r="J8" s="52">
        <v>75</v>
      </c>
      <c r="K8" s="52">
        <v>50</v>
      </c>
      <c r="L8" s="54">
        <v>0.56</v>
      </c>
      <c r="M8" s="54">
        <v>0.7</v>
      </c>
      <c r="N8" s="55">
        <f aca="true" t="shared" si="1" ref="N8:N16">(B8*H8)/(L8*M8)</f>
        <v>55484.69387755102</v>
      </c>
      <c r="O8" s="61">
        <f aca="true" t="shared" si="2" ref="O8:O16">(N8/D8)</f>
        <v>10.274943310657596</v>
      </c>
      <c r="P8" s="52">
        <v>12</v>
      </c>
      <c r="Q8" s="56">
        <f aca="true" t="shared" si="3" ref="Q8:Q16">(P8*D8*M8*L8)/(H8)</f>
        <v>583.944827586207</v>
      </c>
    </row>
    <row r="9" spans="1:17" ht="28.5" customHeight="1">
      <c r="A9" s="51" t="s">
        <v>207</v>
      </c>
      <c r="B9" s="58">
        <v>500</v>
      </c>
      <c r="C9" s="52" t="s">
        <v>202</v>
      </c>
      <c r="D9" s="58">
        <v>5400</v>
      </c>
      <c r="E9" s="58">
        <v>7.5</v>
      </c>
      <c r="F9" s="58">
        <v>3.8</v>
      </c>
      <c r="G9" s="58">
        <v>3</v>
      </c>
      <c r="H9" s="59">
        <f t="shared" si="0"/>
        <v>28.5</v>
      </c>
      <c r="I9" s="58" t="s">
        <v>168</v>
      </c>
      <c r="J9" s="58">
        <v>75</v>
      </c>
      <c r="K9" s="58">
        <v>50</v>
      </c>
      <c r="L9" s="54">
        <v>0.46</v>
      </c>
      <c r="M9" s="54">
        <v>0.7</v>
      </c>
      <c r="N9" s="60">
        <f t="shared" si="1"/>
        <v>44254.658385093164</v>
      </c>
      <c r="O9" s="61">
        <f t="shared" si="2"/>
        <v>8.195307108350585</v>
      </c>
      <c r="P9" s="58">
        <v>8</v>
      </c>
      <c r="Q9" s="61">
        <f t="shared" si="3"/>
        <v>488.08421052631576</v>
      </c>
    </row>
    <row r="10" spans="1:17" ht="28.5" customHeight="1">
      <c r="A10" s="57" t="s">
        <v>209</v>
      </c>
      <c r="B10" s="58">
        <v>500</v>
      </c>
      <c r="C10" s="52" t="s">
        <v>202</v>
      </c>
      <c r="D10" s="58">
        <v>5400</v>
      </c>
      <c r="E10" s="58">
        <v>5.8</v>
      </c>
      <c r="F10" s="58">
        <v>9.7</v>
      </c>
      <c r="G10" s="58">
        <v>3</v>
      </c>
      <c r="H10" s="59">
        <f t="shared" si="0"/>
        <v>56.25999999999999</v>
      </c>
      <c r="I10" s="58" t="s">
        <v>7</v>
      </c>
      <c r="J10" s="58">
        <v>75</v>
      </c>
      <c r="K10" s="58">
        <v>50</v>
      </c>
      <c r="L10" s="54">
        <v>0.7</v>
      </c>
      <c r="M10" s="54">
        <v>0.7</v>
      </c>
      <c r="N10" s="60">
        <f t="shared" si="1"/>
        <v>57408.163265306124</v>
      </c>
      <c r="O10" s="61">
        <f t="shared" si="2"/>
        <v>10.63114134542706</v>
      </c>
      <c r="P10" s="58">
        <v>12</v>
      </c>
      <c r="Q10" s="61">
        <f t="shared" si="3"/>
        <v>564.3796658371846</v>
      </c>
    </row>
    <row r="11" spans="1:17" ht="28.5" customHeight="1">
      <c r="A11" s="57" t="s">
        <v>215</v>
      </c>
      <c r="B11" s="58">
        <v>500</v>
      </c>
      <c r="C11" s="52" t="s">
        <v>202</v>
      </c>
      <c r="D11" s="58">
        <v>5400</v>
      </c>
      <c r="E11" s="58">
        <v>7.4</v>
      </c>
      <c r="F11" s="58">
        <v>5</v>
      </c>
      <c r="G11" s="58">
        <v>3</v>
      </c>
      <c r="H11" s="59">
        <f t="shared" si="0"/>
        <v>37</v>
      </c>
      <c r="I11" s="58" t="s">
        <v>171</v>
      </c>
      <c r="J11" s="58">
        <v>75</v>
      </c>
      <c r="K11" s="58">
        <v>50</v>
      </c>
      <c r="L11" s="54">
        <v>0.5</v>
      </c>
      <c r="M11" s="54">
        <v>0.7</v>
      </c>
      <c r="N11" s="60">
        <f t="shared" si="1"/>
        <v>52857.14285714286</v>
      </c>
      <c r="O11" s="61">
        <f t="shared" si="2"/>
        <v>9.78835978835979</v>
      </c>
      <c r="P11" s="58">
        <v>10</v>
      </c>
      <c r="Q11" s="61">
        <f t="shared" si="3"/>
        <v>510.81081081081084</v>
      </c>
    </row>
    <row r="12" spans="1:17" ht="28.5" customHeight="1">
      <c r="A12" s="57" t="s">
        <v>210</v>
      </c>
      <c r="B12" s="58">
        <v>500</v>
      </c>
      <c r="C12" s="52" t="s">
        <v>202</v>
      </c>
      <c r="D12" s="58">
        <v>5400</v>
      </c>
      <c r="E12" s="58">
        <v>7.2</v>
      </c>
      <c r="F12" s="58">
        <v>6.8</v>
      </c>
      <c r="G12" s="58">
        <v>3</v>
      </c>
      <c r="H12" s="59">
        <f t="shared" si="0"/>
        <v>48.96</v>
      </c>
      <c r="I12" s="58" t="s">
        <v>7</v>
      </c>
      <c r="J12" s="58">
        <v>75</v>
      </c>
      <c r="K12" s="58">
        <v>50</v>
      </c>
      <c r="L12" s="62">
        <v>0.56</v>
      </c>
      <c r="M12" s="54">
        <v>0.7</v>
      </c>
      <c r="N12" s="60">
        <f t="shared" si="1"/>
        <v>62448.97959183673</v>
      </c>
      <c r="O12" s="61">
        <f t="shared" si="2"/>
        <v>11.564625850340136</v>
      </c>
      <c r="P12" s="58">
        <v>12</v>
      </c>
      <c r="Q12" s="61">
        <f t="shared" si="3"/>
        <v>518.8235294117648</v>
      </c>
    </row>
    <row r="13" spans="1:17" ht="28.5" customHeight="1">
      <c r="A13" s="57" t="s">
        <v>211</v>
      </c>
      <c r="B13" s="58">
        <v>500</v>
      </c>
      <c r="C13" s="52" t="s">
        <v>202</v>
      </c>
      <c r="D13" s="58">
        <v>5400</v>
      </c>
      <c r="E13" s="58">
        <v>9.8</v>
      </c>
      <c r="F13" s="58">
        <v>6.8</v>
      </c>
      <c r="G13" s="58">
        <v>3</v>
      </c>
      <c r="H13" s="59">
        <f t="shared" si="0"/>
        <v>66.64</v>
      </c>
      <c r="I13" s="58" t="s">
        <v>169</v>
      </c>
      <c r="J13" s="58">
        <v>75</v>
      </c>
      <c r="K13" s="58">
        <v>50</v>
      </c>
      <c r="L13" s="62">
        <v>0.59</v>
      </c>
      <c r="M13" s="54">
        <v>0.7</v>
      </c>
      <c r="N13" s="60">
        <f t="shared" si="1"/>
        <v>80677.96610169492</v>
      </c>
      <c r="O13" s="61">
        <f t="shared" si="2"/>
        <v>14.940364092906467</v>
      </c>
      <c r="P13" s="58">
        <v>16</v>
      </c>
      <c r="Q13" s="61">
        <f t="shared" si="3"/>
        <v>535.4621848739496</v>
      </c>
    </row>
    <row r="14" spans="1:17" ht="28.5" customHeight="1">
      <c r="A14" s="57" t="s">
        <v>212</v>
      </c>
      <c r="B14" s="58">
        <v>200</v>
      </c>
      <c r="C14" s="52" t="s">
        <v>202</v>
      </c>
      <c r="D14" s="58">
        <v>5400</v>
      </c>
      <c r="E14" s="58">
        <v>4.9</v>
      </c>
      <c r="F14" s="58">
        <v>4.2</v>
      </c>
      <c r="G14" s="58">
        <v>3</v>
      </c>
      <c r="H14" s="59">
        <f t="shared" si="0"/>
        <v>20.580000000000002</v>
      </c>
      <c r="I14" s="58" t="s">
        <v>168</v>
      </c>
      <c r="J14" s="58">
        <v>75</v>
      </c>
      <c r="K14" s="58">
        <v>50</v>
      </c>
      <c r="L14" s="62">
        <v>0.46</v>
      </c>
      <c r="M14" s="54">
        <v>0.7</v>
      </c>
      <c r="N14" s="60">
        <f t="shared" si="1"/>
        <v>12782.608695652174</v>
      </c>
      <c r="O14" s="61">
        <f t="shared" si="2"/>
        <v>2.367149758454106</v>
      </c>
      <c r="P14" s="58">
        <v>4</v>
      </c>
      <c r="Q14" s="61">
        <f t="shared" si="3"/>
        <v>337.95918367346934</v>
      </c>
    </row>
    <row r="15" spans="1:17" ht="28.5" customHeight="1">
      <c r="A15" s="57" t="s">
        <v>213</v>
      </c>
      <c r="B15" s="58">
        <v>500</v>
      </c>
      <c r="C15" s="52" t="s">
        <v>202</v>
      </c>
      <c r="D15" s="58">
        <v>5400</v>
      </c>
      <c r="E15" s="58">
        <v>4.3</v>
      </c>
      <c r="F15" s="58">
        <v>4.2</v>
      </c>
      <c r="G15" s="58">
        <v>3</v>
      </c>
      <c r="H15" s="59">
        <f t="shared" si="0"/>
        <v>18.06</v>
      </c>
      <c r="I15" s="58" t="s">
        <v>168</v>
      </c>
      <c r="J15" s="58">
        <v>75</v>
      </c>
      <c r="K15" s="58">
        <v>50</v>
      </c>
      <c r="L15" s="62">
        <v>0.46</v>
      </c>
      <c r="M15" s="54">
        <v>0.7</v>
      </c>
      <c r="N15" s="60">
        <f t="shared" si="1"/>
        <v>28043.478260869564</v>
      </c>
      <c r="O15" s="61">
        <f t="shared" si="2"/>
        <v>5.193236714975845</v>
      </c>
      <c r="P15" s="58">
        <v>4</v>
      </c>
      <c r="Q15" s="61">
        <f t="shared" si="3"/>
        <v>385.1162790697675</v>
      </c>
    </row>
    <row r="16" spans="1:17" ht="28.5" customHeight="1">
      <c r="A16" s="57" t="s">
        <v>214</v>
      </c>
      <c r="B16" s="58">
        <v>200</v>
      </c>
      <c r="C16" s="52" t="s">
        <v>202</v>
      </c>
      <c r="D16" s="58">
        <v>5400</v>
      </c>
      <c r="E16" s="58">
        <v>6.8</v>
      </c>
      <c r="F16" s="58">
        <v>6.2</v>
      </c>
      <c r="G16" s="58">
        <v>3</v>
      </c>
      <c r="H16" s="59">
        <f t="shared" si="0"/>
        <v>42.16</v>
      </c>
      <c r="I16" s="58" t="s">
        <v>7</v>
      </c>
      <c r="J16" s="58">
        <v>75</v>
      </c>
      <c r="K16" s="58">
        <v>50</v>
      </c>
      <c r="L16" s="62">
        <v>0.56</v>
      </c>
      <c r="M16" s="54">
        <v>0.7</v>
      </c>
      <c r="N16" s="60">
        <f t="shared" si="1"/>
        <v>21510.20408163265</v>
      </c>
      <c r="O16" s="61">
        <f t="shared" si="2"/>
        <v>3.9833711262282687</v>
      </c>
      <c r="P16" s="58">
        <v>4</v>
      </c>
      <c r="Q16" s="61">
        <f t="shared" si="3"/>
        <v>200.83491461100567</v>
      </c>
    </row>
    <row r="17" spans="1:17" ht="28.5" customHeight="1">
      <c r="A17" s="57"/>
      <c r="B17" s="58"/>
      <c r="C17" s="52"/>
      <c r="D17" s="58"/>
      <c r="E17" s="58"/>
      <c r="F17" s="58"/>
      <c r="G17" s="58"/>
      <c r="H17" s="59"/>
      <c r="I17" s="58"/>
      <c r="J17" s="58"/>
      <c r="K17" s="58"/>
      <c r="L17" s="62"/>
      <c r="M17" s="63"/>
      <c r="N17" s="60"/>
      <c r="O17" s="61"/>
      <c r="P17" s="58"/>
      <c r="Q17" s="61"/>
    </row>
    <row r="18" spans="1:17" ht="28.5" customHeight="1">
      <c r="A18" s="57"/>
      <c r="B18" s="58"/>
      <c r="C18" s="52"/>
      <c r="D18" s="58"/>
      <c r="E18" s="58"/>
      <c r="F18" s="58"/>
      <c r="G18" s="58"/>
      <c r="H18" s="59"/>
      <c r="I18" s="58"/>
      <c r="J18" s="58"/>
      <c r="K18" s="58"/>
      <c r="L18" s="62"/>
      <c r="M18" s="63"/>
      <c r="N18" s="60"/>
      <c r="O18" s="61"/>
      <c r="P18" s="58"/>
      <c r="Q18" s="61"/>
    </row>
    <row r="19" spans="1:17" ht="28.5" customHeight="1">
      <c r="A19" s="57"/>
      <c r="B19" s="58"/>
      <c r="C19" s="52"/>
      <c r="D19" s="58"/>
      <c r="E19" s="58"/>
      <c r="F19" s="58"/>
      <c r="G19" s="58"/>
      <c r="H19" s="59"/>
      <c r="I19" s="58"/>
      <c r="J19" s="58"/>
      <c r="K19" s="58"/>
      <c r="L19" s="62"/>
      <c r="M19" s="63"/>
      <c r="N19" s="60"/>
      <c r="O19" s="61"/>
      <c r="P19" s="58"/>
      <c r="Q19" s="61"/>
    </row>
    <row r="20" spans="1:17" ht="28.5" customHeight="1">
      <c r="A20" s="57"/>
      <c r="B20" s="58"/>
      <c r="C20" s="52"/>
      <c r="D20" s="58"/>
      <c r="E20" s="58"/>
      <c r="F20" s="58"/>
      <c r="G20" s="58"/>
      <c r="H20" s="59"/>
      <c r="I20" s="58"/>
      <c r="J20" s="58"/>
      <c r="K20" s="58"/>
      <c r="L20" s="62"/>
      <c r="M20" s="63"/>
      <c r="N20" s="60"/>
      <c r="O20" s="61"/>
      <c r="P20" s="58"/>
      <c r="Q20" s="61"/>
    </row>
    <row r="21" spans="1:17" ht="28.5" customHeight="1">
      <c r="A21" s="57"/>
      <c r="B21" s="58"/>
      <c r="C21" s="52"/>
      <c r="D21" s="58"/>
      <c r="E21" s="58"/>
      <c r="F21" s="58"/>
      <c r="G21" s="58"/>
      <c r="H21" s="59"/>
      <c r="I21" s="58"/>
      <c r="J21" s="58"/>
      <c r="K21" s="58"/>
      <c r="L21" s="62"/>
      <c r="M21" s="63"/>
      <c r="N21" s="60"/>
      <c r="O21" s="61"/>
      <c r="P21" s="58"/>
      <c r="Q21" s="61"/>
    </row>
    <row r="22" spans="1:17" ht="28.5" customHeight="1">
      <c r="A22" s="57"/>
      <c r="B22" s="58"/>
      <c r="C22" s="52"/>
      <c r="D22" s="58"/>
      <c r="E22" s="58"/>
      <c r="F22" s="58"/>
      <c r="G22" s="58"/>
      <c r="H22" s="59"/>
      <c r="I22" s="58"/>
      <c r="J22" s="58"/>
      <c r="K22" s="58"/>
      <c r="L22" s="62"/>
      <c r="M22" s="63"/>
      <c r="N22" s="60"/>
      <c r="O22" s="61"/>
      <c r="P22" s="58"/>
      <c r="Q22" s="61"/>
    </row>
    <row r="23" spans="1:17" ht="28.5" customHeight="1">
      <c r="A23" s="57"/>
      <c r="B23" s="58"/>
      <c r="C23" s="52"/>
      <c r="D23" s="58"/>
      <c r="E23" s="58"/>
      <c r="F23" s="58"/>
      <c r="G23" s="58"/>
      <c r="H23" s="59"/>
      <c r="I23" s="58"/>
      <c r="J23" s="58"/>
      <c r="K23" s="58"/>
      <c r="L23" s="62"/>
      <c r="M23" s="63"/>
      <c r="N23" s="60"/>
      <c r="O23" s="61"/>
      <c r="P23" s="58"/>
      <c r="Q23" s="61"/>
    </row>
    <row r="24" spans="1:17" ht="28.5" customHeight="1">
      <c r="A24" s="57"/>
      <c r="B24" s="58"/>
      <c r="C24" s="52"/>
      <c r="D24" s="58"/>
      <c r="E24" s="58"/>
      <c r="F24" s="58"/>
      <c r="G24" s="58"/>
      <c r="H24" s="59"/>
      <c r="I24" s="58"/>
      <c r="J24" s="58"/>
      <c r="K24" s="58"/>
      <c r="L24" s="62"/>
      <c r="M24" s="63"/>
      <c r="N24" s="60"/>
      <c r="O24" s="61"/>
      <c r="P24" s="58"/>
      <c r="Q24" s="61"/>
    </row>
    <row r="25" spans="1:17" ht="28.5" customHeight="1">
      <c r="A25" s="57"/>
      <c r="B25" s="58"/>
      <c r="C25" s="52"/>
      <c r="D25" s="58"/>
      <c r="E25" s="58"/>
      <c r="F25" s="58"/>
      <c r="G25" s="58"/>
      <c r="H25" s="59"/>
      <c r="I25" s="58"/>
      <c r="J25" s="58"/>
      <c r="K25" s="58"/>
      <c r="L25" s="62"/>
      <c r="M25" s="63"/>
      <c r="N25" s="60"/>
      <c r="O25" s="61"/>
      <c r="P25" s="58"/>
      <c r="Q25" s="61"/>
    </row>
    <row r="26" spans="1:17" ht="28.5" customHeight="1">
      <c r="A26" s="57"/>
      <c r="B26" s="58"/>
      <c r="C26" s="52"/>
      <c r="D26" s="58"/>
      <c r="E26" s="58"/>
      <c r="F26" s="58"/>
      <c r="G26" s="58"/>
      <c r="H26" s="59"/>
      <c r="I26" s="58"/>
      <c r="J26" s="58"/>
      <c r="K26" s="58"/>
      <c r="L26" s="62"/>
      <c r="M26" s="63"/>
      <c r="N26" s="60"/>
      <c r="O26" s="61"/>
      <c r="P26" s="58"/>
      <c r="Q26" s="61"/>
    </row>
    <row r="27" spans="1:17" ht="28.5" customHeight="1">
      <c r="A27" s="57"/>
      <c r="B27" s="58"/>
      <c r="C27" s="52"/>
      <c r="D27" s="58"/>
      <c r="E27" s="58"/>
      <c r="F27" s="58"/>
      <c r="G27" s="58"/>
      <c r="H27" s="59"/>
      <c r="I27" s="58"/>
      <c r="J27" s="58"/>
      <c r="K27" s="58"/>
      <c r="L27" s="62"/>
      <c r="M27" s="63"/>
      <c r="N27" s="60"/>
      <c r="O27" s="61"/>
      <c r="P27" s="58"/>
      <c r="Q27" s="61"/>
    </row>
    <row r="28" spans="1:17" ht="28.5" customHeight="1">
      <c r="A28" s="57"/>
      <c r="B28" s="58"/>
      <c r="C28" s="52"/>
      <c r="D28" s="58"/>
      <c r="E28" s="58"/>
      <c r="F28" s="58"/>
      <c r="G28" s="58"/>
      <c r="H28" s="59"/>
      <c r="I28" s="58"/>
      <c r="J28" s="58"/>
      <c r="K28" s="58"/>
      <c r="L28" s="62"/>
      <c r="M28" s="63"/>
      <c r="N28" s="60"/>
      <c r="O28" s="61"/>
      <c r="P28" s="58"/>
      <c r="Q28" s="61"/>
    </row>
    <row r="29" spans="1:17" ht="28.5" customHeight="1">
      <c r="A29" s="57"/>
      <c r="B29" s="58"/>
      <c r="C29" s="52"/>
      <c r="D29" s="58"/>
      <c r="E29" s="58"/>
      <c r="F29" s="58"/>
      <c r="G29" s="58"/>
      <c r="H29" s="59"/>
      <c r="I29" s="58"/>
      <c r="J29" s="58"/>
      <c r="K29" s="58"/>
      <c r="L29" s="62"/>
      <c r="M29" s="63"/>
      <c r="N29" s="60"/>
      <c r="O29" s="61"/>
      <c r="P29" s="58"/>
      <c r="Q29" s="61"/>
    </row>
    <row r="30" spans="1:17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</row>
    <row r="31" spans="1:17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</row>
    <row r="32" spans="1:17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1113" transitionEvaluation="1" transitionEntry="1"/>
  <dimension ref="A1:Q32"/>
  <sheetViews>
    <sheetView showGridLines="0" tabSelected="1" view="pageBreakPreview" zoomScale="60" zoomScaleNormal="75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8" sqref="P8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7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66" t="s">
        <v>203</v>
      </c>
      <c r="P1" s="16" t="s">
        <v>1</v>
      </c>
      <c r="Q1" s="17"/>
    </row>
    <row r="2" spans="1:17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67">
        <v>0</v>
      </c>
    </row>
    <row r="3" spans="1:17" ht="18.75" customHeight="1">
      <c r="A3" s="8"/>
      <c r="M3" s="6"/>
      <c r="N3" s="16" t="s">
        <v>5</v>
      </c>
      <c r="O3" s="12"/>
      <c r="P3" s="12"/>
      <c r="Q3" s="14"/>
    </row>
    <row r="4" spans="1:17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204</v>
      </c>
      <c r="K4" s="11"/>
      <c r="L4" s="65" t="s">
        <v>219</v>
      </c>
      <c r="M4" s="65"/>
      <c r="N4" s="11"/>
      <c r="O4" s="11"/>
      <c r="P4" s="11"/>
      <c r="Q4" s="10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</row>
    <row r="7" spans="1:17" ht="18" customHeight="1">
      <c r="A7" s="64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</row>
    <row r="8" spans="1:17" s="40" customFormat="1" ht="28.5" customHeight="1">
      <c r="A8" s="51" t="s">
        <v>220</v>
      </c>
      <c r="B8" s="52">
        <v>300</v>
      </c>
      <c r="C8" s="52" t="s">
        <v>202</v>
      </c>
      <c r="D8" s="52">
        <v>5400</v>
      </c>
      <c r="E8" s="52">
        <v>3.8</v>
      </c>
      <c r="F8" s="52">
        <v>4.2</v>
      </c>
      <c r="G8" s="52">
        <v>3</v>
      </c>
      <c r="H8" s="53">
        <f>(E8*F8)</f>
        <v>15.959999999999999</v>
      </c>
      <c r="I8" s="52" t="s">
        <v>166</v>
      </c>
      <c r="J8" s="52">
        <v>75</v>
      </c>
      <c r="K8" s="52">
        <v>50</v>
      </c>
      <c r="L8" s="54">
        <v>0.43</v>
      </c>
      <c r="M8" s="54">
        <v>0.7</v>
      </c>
      <c r="N8" s="55">
        <f>(B8*H8)/(L8*M8)</f>
        <v>15906.976744186048</v>
      </c>
      <c r="O8" s="61">
        <f>(N8/D8)</f>
        <v>2.9457364341085275</v>
      </c>
      <c r="P8" s="52">
        <v>3</v>
      </c>
      <c r="Q8" s="56">
        <f>(P8*D8*M8*L8)/(H8)</f>
        <v>305.5263157894737</v>
      </c>
    </row>
    <row r="9" spans="1:17" ht="28.5" customHeight="1">
      <c r="A9" s="51" t="s">
        <v>221</v>
      </c>
      <c r="B9" s="52">
        <v>300</v>
      </c>
      <c r="C9" s="52" t="s">
        <v>202</v>
      </c>
      <c r="D9" s="52">
        <v>5400</v>
      </c>
      <c r="E9" s="52">
        <v>3</v>
      </c>
      <c r="F9" s="52">
        <v>4.2</v>
      </c>
      <c r="G9" s="52">
        <v>3</v>
      </c>
      <c r="H9" s="53">
        <f>(E9*F9)</f>
        <v>12.600000000000001</v>
      </c>
      <c r="I9" s="52" t="s">
        <v>166</v>
      </c>
      <c r="J9" s="52">
        <v>75</v>
      </c>
      <c r="K9" s="52">
        <v>50</v>
      </c>
      <c r="L9" s="54">
        <v>0.43</v>
      </c>
      <c r="M9" s="54">
        <v>0.7</v>
      </c>
      <c r="N9" s="55">
        <f>(B9*H9)/(L9*M9)</f>
        <v>12558.139534883723</v>
      </c>
      <c r="O9" s="61">
        <f>(N9/D9)</f>
        <v>2.325581395348838</v>
      </c>
      <c r="P9" s="52">
        <v>3</v>
      </c>
      <c r="Q9" s="56">
        <f>(P9*D9*M9*L9)/(H9)</f>
        <v>386.99999999999994</v>
      </c>
    </row>
    <row r="10" spans="1:17" ht="28.5" customHeight="1">
      <c r="A10" s="57"/>
      <c r="B10" s="58"/>
      <c r="C10" s="52"/>
      <c r="D10" s="58"/>
      <c r="E10" s="58"/>
      <c r="F10" s="58"/>
      <c r="G10" s="58"/>
      <c r="H10" s="59"/>
      <c r="I10" s="58"/>
      <c r="J10" s="58"/>
      <c r="K10" s="58"/>
      <c r="L10" s="54"/>
      <c r="M10" s="54"/>
      <c r="N10" s="60"/>
      <c r="O10" s="61"/>
      <c r="P10" s="58"/>
      <c r="Q10" s="61"/>
    </row>
    <row r="11" spans="1:17" ht="28.5" customHeight="1">
      <c r="A11" s="57"/>
      <c r="B11" s="58"/>
      <c r="C11" s="52"/>
      <c r="D11" s="58"/>
      <c r="E11" s="58"/>
      <c r="F11" s="58"/>
      <c r="G11" s="58"/>
      <c r="H11" s="59"/>
      <c r="I11" s="58"/>
      <c r="J11" s="58"/>
      <c r="K11" s="58"/>
      <c r="L11" s="54"/>
      <c r="M11" s="54"/>
      <c r="N11" s="60"/>
      <c r="O11" s="61"/>
      <c r="P11" s="58"/>
      <c r="Q11" s="61"/>
    </row>
    <row r="12" spans="1:17" ht="28.5" customHeight="1">
      <c r="A12" s="57"/>
      <c r="B12" s="58"/>
      <c r="C12" s="52"/>
      <c r="D12" s="58"/>
      <c r="E12" s="58"/>
      <c r="F12" s="58"/>
      <c r="G12" s="58"/>
      <c r="H12" s="59"/>
      <c r="I12" s="58"/>
      <c r="J12" s="58"/>
      <c r="K12" s="58"/>
      <c r="L12" s="62"/>
      <c r="M12" s="54"/>
      <c r="N12" s="60"/>
      <c r="O12" s="61"/>
      <c r="P12" s="58"/>
      <c r="Q12" s="61"/>
    </row>
    <row r="13" spans="1:17" ht="28.5" customHeight="1">
      <c r="A13" s="57"/>
      <c r="B13" s="58"/>
      <c r="C13" s="52"/>
      <c r="D13" s="58"/>
      <c r="E13" s="58"/>
      <c r="F13" s="58"/>
      <c r="G13" s="58"/>
      <c r="H13" s="59"/>
      <c r="I13" s="58"/>
      <c r="J13" s="58"/>
      <c r="K13" s="58"/>
      <c r="L13" s="62"/>
      <c r="M13" s="63"/>
      <c r="N13" s="60"/>
      <c r="O13" s="61"/>
      <c r="P13" s="58"/>
      <c r="Q13" s="61"/>
    </row>
    <row r="14" spans="1:17" ht="28.5" customHeight="1">
      <c r="A14" s="57"/>
      <c r="B14" s="58"/>
      <c r="C14" s="52"/>
      <c r="D14" s="58"/>
      <c r="E14" s="58"/>
      <c r="F14" s="58"/>
      <c r="G14" s="58"/>
      <c r="H14" s="59"/>
      <c r="I14" s="58"/>
      <c r="J14" s="58"/>
      <c r="K14" s="58"/>
      <c r="L14" s="62"/>
      <c r="M14" s="63"/>
      <c r="N14" s="60"/>
      <c r="O14" s="61"/>
      <c r="P14" s="58"/>
      <c r="Q14" s="61"/>
    </row>
    <row r="15" spans="1:17" ht="28.5" customHeight="1">
      <c r="A15" s="57"/>
      <c r="B15" s="58"/>
      <c r="C15" s="52"/>
      <c r="D15" s="58"/>
      <c r="E15" s="58"/>
      <c r="F15" s="58"/>
      <c r="G15" s="58"/>
      <c r="H15" s="59"/>
      <c r="I15" s="58"/>
      <c r="J15" s="58"/>
      <c r="K15" s="58"/>
      <c r="L15" s="62"/>
      <c r="M15" s="63"/>
      <c r="N15" s="60"/>
      <c r="O15" s="61"/>
      <c r="P15" s="58"/>
      <c r="Q15" s="61"/>
    </row>
    <row r="16" spans="1:17" ht="28.5" customHeight="1">
      <c r="A16" s="57"/>
      <c r="B16" s="58"/>
      <c r="C16" s="52"/>
      <c r="D16" s="58"/>
      <c r="E16" s="58"/>
      <c r="F16" s="58"/>
      <c r="G16" s="58"/>
      <c r="H16" s="59"/>
      <c r="I16" s="58"/>
      <c r="J16" s="58"/>
      <c r="K16" s="58"/>
      <c r="L16" s="62"/>
      <c r="M16" s="63"/>
      <c r="N16" s="60"/>
      <c r="O16" s="61"/>
      <c r="P16" s="58"/>
      <c r="Q16" s="61"/>
    </row>
    <row r="17" spans="1:17" ht="28.5" customHeight="1">
      <c r="A17" s="57"/>
      <c r="B17" s="58"/>
      <c r="C17" s="52"/>
      <c r="D17" s="58"/>
      <c r="E17" s="58"/>
      <c r="F17" s="58"/>
      <c r="G17" s="58"/>
      <c r="H17" s="59"/>
      <c r="I17" s="58"/>
      <c r="J17" s="58"/>
      <c r="K17" s="58"/>
      <c r="L17" s="62"/>
      <c r="M17" s="63"/>
      <c r="N17" s="60"/>
      <c r="O17" s="61"/>
      <c r="P17" s="58"/>
      <c r="Q17" s="61"/>
    </row>
    <row r="18" spans="1:17" ht="28.5" customHeight="1">
      <c r="A18" s="57"/>
      <c r="B18" s="58"/>
      <c r="C18" s="52"/>
      <c r="D18" s="58"/>
      <c r="E18" s="58"/>
      <c r="F18" s="58"/>
      <c r="G18" s="58"/>
      <c r="H18" s="59"/>
      <c r="I18" s="58"/>
      <c r="J18" s="58"/>
      <c r="K18" s="58"/>
      <c r="L18" s="62"/>
      <c r="M18" s="63"/>
      <c r="N18" s="60"/>
      <c r="O18" s="61"/>
      <c r="P18" s="58"/>
      <c r="Q18" s="61"/>
    </row>
    <row r="19" spans="1:17" ht="28.5" customHeight="1">
      <c r="A19" s="57"/>
      <c r="B19" s="58"/>
      <c r="C19" s="52"/>
      <c r="D19" s="58"/>
      <c r="E19" s="58"/>
      <c r="F19" s="58"/>
      <c r="G19" s="58"/>
      <c r="H19" s="59"/>
      <c r="I19" s="58"/>
      <c r="J19" s="58"/>
      <c r="K19" s="58"/>
      <c r="L19" s="62"/>
      <c r="M19" s="63"/>
      <c r="N19" s="60"/>
      <c r="O19" s="61"/>
      <c r="P19" s="58"/>
      <c r="Q19" s="61"/>
    </row>
    <row r="20" spans="1:17" ht="28.5" customHeight="1">
      <c r="A20" s="57"/>
      <c r="B20" s="58"/>
      <c r="C20" s="52"/>
      <c r="D20" s="58"/>
      <c r="E20" s="58"/>
      <c r="F20" s="58"/>
      <c r="G20" s="58"/>
      <c r="H20" s="59"/>
      <c r="I20" s="58"/>
      <c r="J20" s="58"/>
      <c r="K20" s="58"/>
      <c r="L20" s="62"/>
      <c r="M20" s="63"/>
      <c r="N20" s="60"/>
      <c r="O20" s="61"/>
      <c r="P20" s="58"/>
      <c r="Q20" s="61"/>
    </row>
    <row r="21" spans="1:17" ht="28.5" customHeight="1">
      <c r="A21" s="57"/>
      <c r="B21" s="58"/>
      <c r="C21" s="52"/>
      <c r="D21" s="58"/>
      <c r="E21" s="58"/>
      <c r="F21" s="58"/>
      <c r="G21" s="58"/>
      <c r="H21" s="59"/>
      <c r="I21" s="58"/>
      <c r="J21" s="58"/>
      <c r="K21" s="58"/>
      <c r="L21" s="62"/>
      <c r="M21" s="63"/>
      <c r="N21" s="60"/>
      <c r="O21" s="61"/>
      <c r="P21" s="58"/>
      <c r="Q21" s="61"/>
    </row>
    <row r="22" spans="1:17" ht="28.5" customHeight="1">
      <c r="A22" s="57"/>
      <c r="B22" s="58"/>
      <c r="C22" s="52"/>
      <c r="D22" s="58"/>
      <c r="E22" s="58"/>
      <c r="F22" s="58"/>
      <c r="G22" s="58"/>
      <c r="H22" s="59"/>
      <c r="I22" s="58"/>
      <c r="J22" s="58"/>
      <c r="K22" s="58"/>
      <c r="L22" s="62"/>
      <c r="M22" s="63"/>
      <c r="N22" s="60"/>
      <c r="O22" s="61"/>
      <c r="P22" s="58"/>
      <c r="Q22" s="61"/>
    </row>
    <row r="23" spans="1:17" ht="28.5" customHeight="1">
      <c r="A23" s="57"/>
      <c r="B23" s="58"/>
      <c r="C23" s="52"/>
      <c r="D23" s="58"/>
      <c r="E23" s="58"/>
      <c r="F23" s="58"/>
      <c r="G23" s="58"/>
      <c r="H23" s="59"/>
      <c r="I23" s="58"/>
      <c r="J23" s="58"/>
      <c r="K23" s="58"/>
      <c r="L23" s="62"/>
      <c r="M23" s="63"/>
      <c r="N23" s="60"/>
      <c r="O23" s="61"/>
      <c r="P23" s="58"/>
      <c r="Q23" s="61"/>
    </row>
    <row r="24" spans="1:17" ht="28.5" customHeight="1">
      <c r="A24" s="57"/>
      <c r="B24" s="58"/>
      <c r="C24" s="52"/>
      <c r="D24" s="58"/>
      <c r="E24" s="58"/>
      <c r="F24" s="58"/>
      <c r="G24" s="58"/>
      <c r="H24" s="59"/>
      <c r="I24" s="58"/>
      <c r="J24" s="58"/>
      <c r="K24" s="58"/>
      <c r="L24" s="62"/>
      <c r="M24" s="63"/>
      <c r="N24" s="60"/>
      <c r="O24" s="61"/>
      <c r="P24" s="58"/>
      <c r="Q24" s="61"/>
    </row>
    <row r="25" spans="1:17" ht="28.5" customHeight="1">
      <c r="A25" s="57"/>
      <c r="B25" s="58"/>
      <c r="C25" s="52"/>
      <c r="D25" s="58"/>
      <c r="E25" s="58"/>
      <c r="F25" s="58"/>
      <c r="G25" s="58"/>
      <c r="H25" s="59"/>
      <c r="I25" s="58"/>
      <c r="J25" s="58"/>
      <c r="K25" s="58"/>
      <c r="L25" s="62"/>
      <c r="M25" s="63"/>
      <c r="N25" s="60"/>
      <c r="O25" s="61"/>
      <c r="P25" s="58"/>
      <c r="Q25" s="61"/>
    </row>
    <row r="26" spans="1:17" ht="28.5" customHeight="1">
      <c r="A26" s="57"/>
      <c r="B26" s="58"/>
      <c r="C26" s="52"/>
      <c r="D26" s="58"/>
      <c r="E26" s="58"/>
      <c r="F26" s="58"/>
      <c r="G26" s="58"/>
      <c r="H26" s="59"/>
      <c r="I26" s="58"/>
      <c r="J26" s="58"/>
      <c r="K26" s="58"/>
      <c r="L26" s="62"/>
      <c r="M26" s="63"/>
      <c r="N26" s="60"/>
      <c r="O26" s="61"/>
      <c r="P26" s="58"/>
      <c r="Q26" s="61"/>
    </row>
    <row r="27" spans="1:17" ht="28.5" customHeight="1">
      <c r="A27" s="57"/>
      <c r="B27" s="58"/>
      <c r="C27" s="52"/>
      <c r="D27" s="58"/>
      <c r="E27" s="58"/>
      <c r="F27" s="58"/>
      <c r="G27" s="58"/>
      <c r="H27" s="59"/>
      <c r="I27" s="58"/>
      <c r="J27" s="58"/>
      <c r="K27" s="58"/>
      <c r="L27" s="62"/>
      <c r="M27" s="63"/>
      <c r="N27" s="60"/>
      <c r="O27" s="61"/>
      <c r="P27" s="58"/>
      <c r="Q27" s="61"/>
    </row>
    <row r="28" spans="1:17" ht="28.5" customHeight="1">
      <c r="A28" s="57"/>
      <c r="B28" s="58"/>
      <c r="C28" s="52"/>
      <c r="D28" s="58"/>
      <c r="E28" s="58"/>
      <c r="F28" s="58"/>
      <c r="G28" s="58"/>
      <c r="H28" s="59"/>
      <c r="I28" s="58"/>
      <c r="J28" s="58"/>
      <c r="K28" s="58"/>
      <c r="L28" s="62"/>
      <c r="M28" s="63"/>
      <c r="N28" s="60"/>
      <c r="O28" s="61"/>
      <c r="P28" s="58"/>
      <c r="Q28" s="61"/>
    </row>
    <row r="29" spans="1:17" ht="28.5" customHeight="1">
      <c r="A29" s="57"/>
      <c r="B29" s="58"/>
      <c r="C29" s="52"/>
      <c r="D29" s="58"/>
      <c r="E29" s="58"/>
      <c r="F29" s="58"/>
      <c r="G29" s="58"/>
      <c r="H29" s="59"/>
      <c r="I29" s="58"/>
      <c r="J29" s="58"/>
      <c r="K29" s="58"/>
      <c r="L29" s="62"/>
      <c r="M29" s="63"/>
      <c r="N29" s="60"/>
      <c r="O29" s="61"/>
      <c r="P29" s="58"/>
      <c r="Q29" s="61"/>
    </row>
    <row r="30" spans="1:17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</row>
    <row r="31" spans="1:17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</row>
    <row r="32" spans="1:17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 transitionEvaluation="1" transitionEntry="1">
    <pageSetUpPr fitToPage="1"/>
  </sheetPr>
  <dimension ref="A1:R54"/>
  <sheetViews>
    <sheetView showGridLines="0" view="pageBreakPreview" zoomScale="60" zoomScaleNormal="75" workbookViewId="0" topLeftCell="B1">
      <selection activeCell="B8" sqref="B8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8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14" t="s">
        <v>42</v>
      </c>
      <c r="P1" s="16" t="s">
        <v>1</v>
      </c>
      <c r="Q1" s="17"/>
      <c r="R1" s="13"/>
    </row>
    <row r="2" spans="1:18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14"/>
      <c r="R2" s="13"/>
    </row>
    <row r="3" spans="1:18" ht="18.75" customHeight="1">
      <c r="A3" s="8"/>
      <c r="M3" s="6"/>
      <c r="N3" s="16" t="s">
        <v>175</v>
      </c>
      <c r="O3" s="12"/>
      <c r="P3" s="12"/>
      <c r="Q3" s="14"/>
      <c r="R3" s="13"/>
    </row>
    <row r="4" spans="1:18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43</v>
      </c>
      <c r="K4" s="11"/>
      <c r="L4" s="11"/>
      <c r="M4" s="11" t="s">
        <v>173</v>
      </c>
      <c r="N4" s="11"/>
      <c r="O4" s="11"/>
      <c r="P4" s="11"/>
      <c r="Q4" s="10"/>
      <c r="R4" s="13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  <c r="R6" s="13"/>
    </row>
    <row r="7" spans="1:18" ht="18" customHeight="1">
      <c r="A7" s="9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  <c r="R7" s="13"/>
    </row>
    <row r="8" spans="1:18" s="40" customFormat="1" ht="28.5" customHeight="1">
      <c r="A8" s="38" t="s">
        <v>126</v>
      </c>
      <c r="B8" s="43">
        <v>500</v>
      </c>
      <c r="C8" s="23" t="s">
        <v>164</v>
      </c>
      <c r="D8" s="43">
        <v>12000</v>
      </c>
      <c r="E8" s="43">
        <v>4.85</v>
      </c>
      <c r="F8" s="43">
        <v>2.8</v>
      </c>
      <c r="G8" s="43">
        <v>3</v>
      </c>
      <c r="H8" s="46">
        <f aca="true" t="shared" si="0" ref="H8:H16">(E8*F8)</f>
        <v>13.579999999999998</v>
      </c>
      <c r="I8" s="43" t="s">
        <v>165</v>
      </c>
      <c r="J8" s="43">
        <v>50</v>
      </c>
      <c r="K8" s="43">
        <v>50</v>
      </c>
      <c r="L8" s="41">
        <v>0.33</v>
      </c>
      <c r="M8" s="44">
        <v>0.7</v>
      </c>
      <c r="N8" s="48">
        <f aca="true" t="shared" si="1" ref="N8:N16">(B8*H8)/(L8*M8)</f>
        <v>29393.939393939392</v>
      </c>
      <c r="O8" s="49">
        <f aca="true" t="shared" si="2" ref="O8:O16">(N8/D8)</f>
        <v>2.4494949494949494</v>
      </c>
      <c r="P8" s="43">
        <v>2</v>
      </c>
      <c r="Q8" s="49">
        <f aca="true" t="shared" si="3" ref="Q8:Q16">(P8*D8*M8*L8)/(H8)</f>
        <v>408.2474226804124</v>
      </c>
      <c r="R8" s="39"/>
    </row>
    <row r="9" spans="1:18" ht="28.5" customHeight="1">
      <c r="A9" s="28" t="s">
        <v>118</v>
      </c>
      <c r="B9" s="23">
        <v>100</v>
      </c>
      <c r="C9" s="23" t="s">
        <v>164</v>
      </c>
      <c r="D9" s="23">
        <v>6000</v>
      </c>
      <c r="E9" s="23">
        <v>4.85</v>
      </c>
      <c r="F9" s="23">
        <v>2.275</v>
      </c>
      <c r="G9" s="23">
        <v>3</v>
      </c>
      <c r="H9" s="47">
        <f t="shared" si="0"/>
        <v>11.03375</v>
      </c>
      <c r="I9" s="23" t="s">
        <v>165</v>
      </c>
      <c r="J9" s="23">
        <v>50</v>
      </c>
      <c r="K9" s="23">
        <v>50</v>
      </c>
      <c r="L9" s="42">
        <v>0.33</v>
      </c>
      <c r="M9" s="45">
        <v>0.7</v>
      </c>
      <c r="N9" s="50">
        <f t="shared" si="1"/>
        <v>4776.515151515152</v>
      </c>
      <c r="O9" s="24">
        <f t="shared" si="2"/>
        <v>0.7960858585858587</v>
      </c>
      <c r="P9" s="23">
        <v>1</v>
      </c>
      <c r="Q9" s="24">
        <f t="shared" si="3"/>
        <v>125.61459159397305</v>
      </c>
      <c r="R9" s="13"/>
    </row>
    <row r="10" spans="1:18" ht="28.5" customHeight="1">
      <c r="A10" s="28" t="s">
        <v>127</v>
      </c>
      <c r="B10" s="23">
        <v>100</v>
      </c>
      <c r="C10" s="23" t="s">
        <v>164</v>
      </c>
      <c r="D10" s="23">
        <v>6000</v>
      </c>
      <c r="E10" s="23">
        <v>4.85</v>
      </c>
      <c r="F10" s="23">
        <v>3.05</v>
      </c>
      <c r="G10" s="23">
        <v>3</v>
      </c>
      <c r="H10" s="47">
        <f t="shared" si="0"/>
        <v>14.792499999999999</v>
      </c>
      <c r="I10" s="23" t="s">
        <v>165</v>
      </c>
      <c r="J10" s="23">
        <v>50</v>
      </c>
      <c r="K10" s="23">
        <v>50</v>
      </c>
      <c r="L10" s="42">
        <v>0.33</v>
      </c>
      <c r="M10" s="45">
        <v>0.7</v>
      </c>
      <c r="N10" s="50">
        <f t="shared" si="1"/>
        <v>6403.679653679653</v>
      </c>
      <c r="O10" s="24">
        <f t="shared" si="2"/>
        <v>1.0672799422799422</v>
      </c>
      <c r="P10" s="23">
        <v>1</v>
      </c>
      <c r="Q10" s="24">
        <f t="shared" si="3"/>
        <v>93.69612979550449</v>
      </c>
      <c r="R10" s="13"/>
    </row>
    <row r="11" spans="1:18" ht="28.5" customHeight="1">
      <c r="A11" s="28" t="s">
        <v>95</v>
      </c>
      <c r="B11" s="23">
        <v>100</v>
      </c>
      <c r="C11" s="23" t="s">
        <v>164</v>
      </c>
      <c r="D11" s="23">
        <v>6000</v>
      </c>
      <c r="E11" s="23">
        <v>4.85</v>
      </c>
      <c r="F11" s="23">
        <v>3.275</v>
      </c>
      <c r="G11" s="23">
        <v>3</v>
      </c>
      <c r="H11" s="47">
        <f t="shared" si="0"/>
        <v>15.88375</v>
      </c>
      <c r="I11" s="23" t="s">
        <v>165</v>
      </c>
      <c r="J11" s="23">
        <v>50</v>
      </c>
      <c r="K11" s="23">
        <v>50</v>
      </c>
      <c r="L11" s="42">
        <v>0.33</v>
      </c>
      <c r="M11" s="45">
        <v>0.7</v>
      </c>
      <c r="N11" s="50">
        <f t="shared" si="1"/>
        <v>6876.082251082252</v>
      </c>
      <c r="O11" s="24">
        <f t="shared" si="2"/>
        <v>1.1460137085137085</v>
      </c>
      <c r="P11" s="23">
        <v>1</v>
      </c>
      <c r="Q11" s="24">
        <f t="shared" si="3"/>
        <v>87.25899110726371</v>
      </c>
      <c r="R11" s="13"/>
    </row>
    <row r="12" spans="1:18" ht="28.5" customHeight="1">
      <c r="A12" s="28" t="s">
        <v>128</v>
      </c>
      <c r="B12" s="23">
        <v>100</v>
      </c>
      <c r="C12" s="23" t="s">
        <v>164</v>
      </c>
      <c r="D12" s="23">
        <v>6000</v>
      </c>
      <c r="E12" s="23">
        <v>3.85</v>
      </c>
      <c r="F12" s="23">
        <v>2.6</v>
      </c>
      <c r="G12" s="23">
        <v>3</v>
      </c>
      <c r="H12" s="47">
        <f t="shared" si="0"/>
        <v>10.01</v>
      </c>
      <c r="I12" s="23" t="s">
        <v>165</v>
      </c>
      <c r="J12" s="23">
        <v>50</v>
      </c>
      <c r="K12" s="23">
        <v>50</v>
      </c>
      <c r="L12" s="42">
        <v>0.33</v>
      </c>
      <c r="M12" s="45">
        <v>0.7</v>
      </c>
      <c r="N12" s="50">
        <f t="shared" si="1"/>
        <v>4333.333333333334</v>
      </c>
      <c r="O12" s="24">
        <f t="shared" si="2"/>
        <v>0.7222222222222223</v>
      </c>
      <c r="P12" s="23">
        <v>1</v>
      </c>
      <c r="Q12" s="24">
        <f t="shared" si="3"/>
        <v>138.46153846153845</v>
      </c>
      <c r="R12" s="13"/>
    </row>
    <row r="13" spans="1:18" ht="28.5" customHeight="1">
      <c r="A13" s="28" t="s">
        <v>129</v>
      </c>
      <c r="B13" s="23">
        <v>150</v>
      </c>
      <c r="C13" s="23" t="s">
        <v>164</v>
      </c>
      <c r="D13" s="23">
        <v>6000</v>
      </c>
      <c r="E13" s="23">
        <v>3.85</v>
      </c>
      <c r="F13" s="23">
        <v>2</v>
      </c>
      <c r="G13" s="23">
        <v>3</v>
      </c>
      <c r="H13" s="47">
        <f t="shared" si="0"/>
        <v>7.7</v>
      </c>
      <c r="I13" s="23" t="s">
        <v>165</v>
      </c>
      <c r="J13" s="23">
        <v>50</v>
      </c>
      <c r="K13" s="23">
        <v>50</v>
      </c>
      <c r="L13" s="42">
        <v>0.33</v>
      </c>
      <c r="M13" s="45">
        <v>0.7</v>
      </c>
      <c r="N13" s="50">
        <f t="shared" si="1"/>
        <v>5000</v>
      </c>
      <c r="O13" s="24">
        <f t="shared" si="2"/>
        <v>0.8333333333333334</v>
      </c>
      <c r="P13" s="23">
        <v>1</v>
      </c>
      <c r="Q13" s="24">
        <f t="shared" si="3"/>
        <v>180</v>
      </c>
      <c r="R13" s="13"/>
    </row>
    <row r="14" spans="1:18" ht="28.5" customHeight="1">
      <c r="A14" s="28" t="s">
        <v>130</v>
      </c>
      <c r="B14" s="23">
        <v>100</v>
      </c>
      <c r="C14" s="23" t="s">
        <v>164</v>
      </c>
      <c r="D14" s="23">
        <v>6000</v>
      </c>
      <c r="E14" s="23">
        <v>11.8</v>
      </c>
      <c r="F14" s="23">
        <v>1.415</v>
      </c>
      <c r="G14" s="23">
        <v>3</v>
      </c>
      <c r="H14" s="47">
        <f t="shared" si="0"/>
        <v>16.697000000000003</v>
      </c>
      <c r="I14" s="23" t="s">
        <v>166</v>
      </c>
      <c r="J14" s="23">
        <v>50</v>
      </c>
      <c r="K14" s="23">
        <v>50</v>
      </c>
      <c r="L14" s="42">
        <v>0.41</v>
      </c>
      <c r="M14" s="45">
        <v>0.7</v>
      </c>
      <c r="N14" s="50">
        <f t="shared" si="1"/>
        <v>5817.770034843207</v>
      </c>
      <c r="O14" s="24">
        <f t="shared" si="2"/>
        <v>0.9696283391405346</v>
      </c>
      <c r="P14" s="23">
        <v>1</v>
      </c>
      <c r="Q14" s="24">
        <f t="shared" si="3"/>
        <v>103.1322992154279</v>
      </c>
      <c r="R14" s="13"/>
    </row>
    <row r="15" spans="1:18" ht="28.5" customHeight="1">
      <c r="A15" s="28" t="s">
        <v>131</v>
      </c>
      <c r="B15" s="23">
        <v>200</v>
      </c>
      <c r="C15" s="23" t="s">
        <v>164</v>
      </c>
      <c r="D15" s="23">
        <v>12000</v>
      </c>
      <c r="E15" s="23">
        <v>20.285</v>
      </c>
      <c r="F15" s="23">
        <v>18</v>
      </c>
      <c r="G15" s="23">
        <v>3</v>
      </c>
      <c r="H15" s="47">
        <f t="shared" si="0"/>
        <v>365.13</v>
      </c>
      <c r="I15" s="23" t="s">
        <v>170</v>
      </c>
      <c r="J15" s="23">
        <v>50</v>
      </c>
      <c r="K15" s="23">
        <v>50</v>
      </c>
      <c r="L15" s="42">
        <v>0.73</v>
      </c>
      <c r="M15" s="45">
        <v>0.7</v>
      </c>
      <c r="N15" s="50">
        <f t="shared" si="1"/>
        <v>142908.02348336595</v>
      </c>
      <c r="O15" s="24">
        <f t="shared" si="2"/>
        <v>11.909001956947163</v>
      </c>
      <c r="P15" s="23">
        <v>12</v>
      </c>
      <c r="Q15" s="24">
        <f t="shared" si="3"/>
        <v>201.52822282474736</v>
      </c>
      <c r="R15" s="13"/>
    </row>
    <row r="16" spans="1:18" ht="28.5" customHeight="1">
      <c r="A16" s="28" t="s">
        <v>132</v>
      </c>
      <c r="B16" s="23">
        <v>200</v>
      </c>
      <c r="C16" s="23" t="s">
        <v>164</v>
      </c>
      <c r="D16" s="23">
        <v>12000</v>
      </c>
      <c r="E16" s="23">
        <v>6.275</v>
      </c>
      <c r="F16" s="23">
        <v>2.225</v>
      </c>
      <c r="G16" s="23">
        <v>3</v>
      </c>
      <c r="H16" s="47">
        <f t="shared" si="0"/>
        <v>13.961875000000001</v>
      </c>
      <c r="I16" s="23" t="s">
        <v>166</v>
      </c>
      <c r="J16" s="23">
        <v>50</v>
      </c>
      <c r="K16" s="23">
        <v>50</v>
      </c>
      <c r="L16" s="42">
        <v>0.41</v>
      </c>
      <c r="M16" s="45">
        <v>0.7</v>
      </c>
      <c r="N16" s="50">
        <f t="shared" si="1"/>
        <v>9729.52961672474</v>
      </c>
      <c r="O16" s="24">
        <f t="shared" si="2"/>
        <v>0.8107941347270616</v>
      </c>
      <c r="P16" s="23">
        <v>1</v>
      </c>
      <c r="Q16" s="24">
        <f t="shared" si="3"/>
        <v>246.67174000626704</v>
      </c>
      <c r="R16" s="13"/>
    </row>
    <row r="17" spans="1:18" ht="28.5" customHeight="1">
      <c r="A17" s="28" t="s">
        <v>133</v>
      </c>
      <c r="B17" s="23">
        <v>200</v>
      </c>
      <c r="C17" s="23" t="s">
        <v>164</v>
      </c>
      <c r="D17" s="23">
        <v>12000</v>
      </c>
      <c r="E17" s="23">
        <v>6.275</v>
      </c>
      <c r="F17" s="23">
        <v>2.25</v>
      </c>
      <c r="G17" s="23">
        <v>3</v>
      </c>
      <c r="H17" s="47">
        <f aca="true" t="shared" si="4" ref="H17:H51">(E17*F17)</f>
        <v>14.11875</v>
      </c>
      <c r="I17" s="23" t="s">
        <v>166</v>
      </c>
      <c r="J17" s="23">
        <v>50</v>
      </c>
      <c r="K17" s="23">
        <v>50</v>
      </c>
      <c r="L17" s="42">
        <v>0.41</v>
      </c>
      <c r="M17" s="45">
        <v>0.7</v>
      </c>
      <c r="N17" s="50">
        <f aca="true" t="shared" si="5" ref="N17:N48">(B17*H17)/(L17*M17)</f>
        <v>9838.850174216028</v>
      </c>
      <c r="O17" s="24">
        <f aca="true" t="shared" si="6" ref="O17:O48">(N17/D17)</f>
        <v>0.819904181184669</v>
      </c>
      <c r="P17" s="23">
        <v>1</v>
      </c>
      <c r="Q17" s="24">
        <f aca="true" t="shared" si="7" ref="Q17:Q48">(P17*D17*M17*L17)/(H17)</f>
        <v>243.9309428950863</v>
      </c>
      <c r="R17" s="13"/>
    </row>
    <row r="18" spans="1:18" ht="28.5" customHeight="1">
      <c r="A18" s="28" t="s">
        <v>134</v>
      </c>
      <c r="B18" s="23">
        <v>150</v>
      </c>
      <c r="C18" s="23" t="s">
        <v>164</v>
      </c>
      <c r="D18" s="23">
        <v>6000</v>
      </c>
      <c r="E18" s="23">
        <v>8.225</v>
      </c>
      <c r="F18" s="23">
        <v>7.025</v>
      </c>
      <c r="G18" s="23">
        <v>3</v>
      </c>
      <c r="H18" s="47">
        <f t="shared" si="4"/>
        <v>57.780625</v>
      </c>
      <c r="I18" s="23" t="s">
        <v>171</v>
      </c>
      <c r="J18" s="23">
        <v>50</v>
      </c>
      <c r="K18" s="23">
        <v>50</v>
      </c>
      <c r="L18" s="42">
        <v>0.57</v>
      </c>
      <c r="M18" s="45">
        <v>0.7</v>
      </c>
      <c r="N18" s="50">
        <f t="shared" si="5"/>
        <v>21722.039473684214</v>
      </c>
      <c r="O18" s="24">
        <f t="shared" si="6"/>
        <v>3.620339912280702</v>
      </c>
      <c r="P18" s="23">
        <v>4</v>
      </c>
      <c r="Q18" s="24">
        <f t="shared" si="7"/>
        <v>165.73029454077383</v>
      </c>
      <c r="R18" s="13"/>
    </row>
    <row r="19" spans="1:18" ht="28.5" customHeight="1">
      <c r="A19" s="28" t="s">
        <v>135</v>
      </c>
      <c r="B19" s="23">
        <v>200</v>
      </c>
      <c r="C19" s="23" t="s">
        <v>164</v>
      </c>
      <c r="D19" s="23">
        <v>6000</v>
      </c>
      <c r="E19" s="23">
        <v>2.35</v>
      </c>
      <c r="F19" s="23">
        <v>2.1</v>
      </c>
      <c r="G19" s="23">
        <v>3</v>
      </c>
      <c r="H19" s="47">
        <f t="shared" si="4"/>
        <v>4.9350000000000005</v>
      </c>
      <c r="I19" s="23" t="s">
        <v>165</v>
      </c>
      <c r="J19" s="23">
        <v>50</v>
      </c>
      <c r="K19" s="23">
        <v>50</v>
      </c>
      <c r="L19" s="42">
        <v>0.33</v>
      </c>
      <c r="M19" s="45">
        <v>0.7</v>
      </c>
      <c r="N19" s="50">
        <f t="shared" si="5"/>
        <v>4272.727272727274</v>
      </c>
      <c r="O19" s="24">
        <f t="shared" si="6"/>
        <v>0.7121212121212123</v>
      </c>
      <c r="P19" s="23">
        <v>1</v>
      </c>
      <c r="Q19" s="24">
        <f t="shared" si="7"/>
        <v>280.8510638297872</v>
      </c>
      <c r="R19" s="13"/>
    </row>
    <row r="20" spans="1:18" ht="28.5" customHeight="1">
      <c r="A20" s="28" t="s">
        <v>136</v>
      </c>
      <c r="B20" s="23">
        <v>200</v>
      </c>
      <c r="C20" s="23" t="s">
        <v>164</v>
      </c>
      <c r="D20" s="23">
        <v>6000</v>
      </c>
      <c r="E20" s="23">
        <v>2.35</v>
      </c>
      <c r="F20" s="23">
        <v>2.2</v>
      </c>
      <c r="G20" s="23">
        <v>3</v>
      </c>
      <c r="H20" s="47">
        <f t="shared" si="4"/>
        <v>5.170000000000001</v>
      </c>
      <c r="I20" s="23" t="s">
        <v>165</v>
      </c>
      <c r="J20" s="23">
        <v>50</v>
      </c>
      <c r="K20" s="23">
        <v>50</v>
      </c>
      <c r="L20" s="42">
        <v>0.33</v>
      </c>
      <c r="M20" s="45">
        <v>0.7</v>
      </c>
      <c r="N20" s="50">
        <f t="shared" si="5"/>
        <v>4476.190476190477</v>
      </c>
      <c r="O20" s="24">
        <f t="shared" si="6"/>
        <v>0.7460317460317462</v>
      </c>
      <c r="P20" s="23">
        <v>1</v>
      </c>
      <c r="Q20" s="24">
        <f t="shared" si="7"/>
        <v>268.08510638297867</v>
      </c>
      <c r="R20" s="13"/>
    </row>
    <row r="21" spans="1:18" ht="28.5" customHeight="1">
      <c r="A21" s="28" t="s">
        <v>137</v>
      </c>
      <c r="B21" s="23">
        <v>200</v>
      </c>
      <c r="C21" s="23" t="s">
        <v>164</v>
      </c>
      <c r="D21" s="23">
        <v>6000</v>
      </c>
      <c r="E21" s="23">
        <v>2.35</v>
      </c>
      <c r="F21" s="23">
        <v>2.285</v>
      </c>
      <c r="G21" s="23">
        <v>3</v>
      </c>
      <c r="H21" s="47">
        <f t="shared" si="4"/>
        <v>5.369750000000001</v>
      </c>
      <c r="I21" s="23" t="s">
        <v>165</v>
      </c>
      <c r="J21" s="23">
        <v>50</v>
      </c>
      <c r="K21" s="23">
        <v>50</v>
      </c>
      <c r="L21" s="42">
        <v>0.33</v>
      </c>
      <c r="M21" s="45">
        <v>0.7</v>
      </c>
      <c r="N21" s="50">
        <f t="shared" si="5"/>
        <v>4649.1341991342</v>
      </c>
      <c r="O21" s="24">
        <f t="shared" si="6"/>
        <v>0.7748556998556999</v>
      </c>
      <c r="P21" s="23">
        <v>1</v>
      </c>
      <c r="Q21" s="24">
        <f t="shared" si="7"/>
        <v>258.1125750733274</v>
      </c>
      <c r="R21" s="13"/>
    </row>
    <row r="22" spans="1:18" ht="28.5" customHeight="1">
      <c r="A22" s="28" t="s">
        <v>138</v>
      </c>
      <c r="B22" s="23">
        <v>200</v>
      </c>
      <c r="C22" s="23" t="s">
        <v>164</v>
      </c>
      <c r="D22" s="23">
        <v>6000</v>
      </c>
      <c r="E22" s="23">
        <v>2.385</v>
      </c>
      <c r="F22" s="23">
        <v>2.35</v>
      </c>
      <c r="G22" s="23">
        <v>3</v>
      </c>
      <c r="H22" s="47">
        <f t="shared" si="4"/>
        <v>5.60475</v>
      </c>
      <c r="I22" s="23" t="s">
        <v>165</v>
      </c>
      <c r="J22" s="23">
        <v>50</v>
      </c>
      <c r="K22" s="23">
        <v>50</v>
      </c>
      <c r="L22" s="42">
        <v>0.33</v>
      </c>
      <c r="M22" s="45">
        <v>0.7</v>
      </c>
      <c r="N22" s="50">
        <f t="shared" si="5"/>
        <v>4852.597402597403</v>
      </c>
      <c r="O22" s="24">
        <f t="shared" si="6"/>
        <v>0.8087662337662338</v>
      </c>
      <c r="P22" s="23">
        <v>1</v>
      </c>
      <c r="Q22" s="24">
        <f t="shared" si="7"/>
        <v>247.29024488157367</v>
      </c>
      <c r="R22" s="13"/>
    </row>
    <row r="23" spans="1:18" ht="28.5" customHeight="1">
      <c r="A23" s="28" t="s">
        <v>139</v>
      </c>
      <c r="B23" s="23">
        <v>100</v>
      </c>
      <c r="C23" s="23" t="s">
        <v>164</v>
      </c>
      <c r="D23" s="23">
        <v>6000</v>
      </c>
      <c r="E23" s="23">
        <v>4.82</v>
      </c>
      <c r="F23" s="23">
        <v>1.45</v>
      </c>
      <c r="G23" s="23">
        <v>3</v>
      </c>
      <c r="H23" s="47">
        <f t="shared" si="4"/>
        <v>6.989</v>
      </c>
      <c r="I23" s="23" t="s">
        <v>165</v>
      </c>
      <c r="J23" s="23">
        <v>50</v>
      </c>
      <c r="K23" s="23">
        <v>50</v>
      </c>
      <c r="L23" s="42">
        <v>0.33</v>
      </c>
      <c r="M23" s="45">
        <v>0.7</v>
      </c>
      <c r="N23" s="50">
        <f t="shared" si="5"/>
        <v>3025.5411255411254</v>
      </c>
      <c r="O23" s="24">
        <f t="shared" si="6"/>
        <v>0.5042568542568543</v>
      </c>
      <c r="P23" s="23">
        <v>1</v>
      </c>
      <c r="Q23" s="24">
        <f t="shared" si="7"/>
        <v>198.31163256546</v>
      </c>
      <c r="R23" s="13"/>
    </row>
    <row r="24" spans="1:18" ht="28.5" customHeight="1">
      <c r="A24" s="28" t="s">
        <v>140</v>
      </c>
      <c r="B24" s="23">
        <v>200</v>
      </c>
      <c r="C24" s="23" t="s">
        <v>164</v>
      </c>
      <c r="D24" s="23">
        <v>12000</v>
      </c>
      <c r="E24" s="23">
        <v>4.82</v>
      </c>
      <c r="F24" s="23">
        <v>2.85</v>
      </c>
      <c r="G24" s="23">
        <v>3</v>
      </c>
      <c r="H24" s="47">
        <f t="shared" si="4"/>
        <v>13.737000000000002</v>
      </c>
      <c r="I24" s="23" t="s">
        <v>165</v>
      </c>
      <c r="J24" s="23">
        <v>50</v>
      </c>
      <c r="K24" s="23">
        <v>50</v>
      </c>
      <c r="L24" s="42">
        <v>0.33</v>
      </c>
      <c r="M24" s="45">
        <v>0.7</v>
      </c>
      <c r="N24" s="50">
        <f t="shared" si="5"/>
        <v>11893.506493506497</v>
      </c>
      <c r="O24" s="24">
        <f t="shared" si="6"/>
        <v>0.9911255411255414</v>
      </c>
      <c r="P24" s="23">
        <v>1</v>
      </c>
      <c r="Q24" s="24">
        <f t="shared" si="7"/>
        <v>201.79078401397683</v>
      </c>
      <c r="R24" s="13"/>
    </row>
    <row r="25" spans="1:18" ht="28.5" customHeight="1">
      <c r="A25" s="28" t="s">
        <v>141</v>
      </c>
      <c r="B25" s="23">
        <v>200</v>
      </c>
      <c r="C25" s="23" t="s">
        <v>164</v>
      </c>
      <c r="D25" s="23">
        <v>6000</v>
      </c>
      <c r="E25" s="23">
        <v>4.82</v>
      </c>
      <c r="F25" s="23">
        <v>3.85</v>
      </c>
      <c r="G25" s="23">
        <v>3</v>
      </c>
      <c r="H25" s="47">
        <f t="shared" si="4"/>
        <v>18.557000000000002</v>
      </c>
      <c r="I25" s="23" t="s">
        <v>166</v>
      </c>
      <c r="J25" s="23">
        <v>50</v>
      </c>
      <c r="K25" s="23">
        <v>50</v>
      </c>
      <c r="L25" s="42">
        <v>0.41</v>
      </c>
      <c r="M25" s="45">
        <v>0.7</v>
      </c>
      <c r="N25" s="50">
        <f t="shared" si="5"/>
        <v>12931.707317073173</v>
      </c>
      <c r="O25" s="24">
        <f t="shared" si="6"/>
        <v>2.155284552845529</v>
      </c>
      <c r="P25" s="23">
        <v>2</v>
      </c>
      <c r="Q25" s="24">
        <f t="shared" si="7"/>
        <v>185.5903432666918</v>
      </c>
      <c r="R25" s="13"/>
    </row>
    <row r="26" spans="1:18" ht="28.5" customHeight="1">
      <c r="A26" s="28" t="s">
        <v>142</v>
      </c>
      <c r="B26" s="23">
        <v>100</v>
      </c>
      <c r="C26" s="23" t="s">
        <v>164</v>
      </c>
      <c r="D26" s="23">
        <v>6000</v>
      </c>
      <c r="E26" s="23">
        <v>4.475</v>
      </c>
      <c r="F26" s="23">
        <v>3.85</v>
      </c>
      <c r="G26" s="23">
        <v>3</v>
      </c>
      <c r="H26" s="47">
        <f t="shared" si="4"/>
        <v>17.228749999999998</v>
      </c>
      <c r="I26" s="23" t="s">
        <v>166</v>
      </c>
      <c r="J26" s="23">
        <v>50</v>
      </c>
      <c r="K26" s="23">
        <v>50</v>
      </c>
      <c r="L26" s="42">
        <v>0.41</v>
      </c>
      <c r="M26" s="45">
        <v>0.7</v>
      </c>
      <c r="N26" s="50">
        <f t="shared" si="5"/>
        <v>6003.048780487805</v>
      </c>
      <c r="O26" s="24">
        <f t="shared" si="6"/>
        <v>1.0005081300813008</v>
      </c>
      <c r="P26" s="23">
        <v>1</v>
      </c>
      <c r="Q26" s="24">
        <f t="shared" si="7"/>
        <v>99.94921279837482</v>
      </c>
      <c r="R26" s="13"/>
    </row>
    <row r="27" spans="1:18" ht="28.5" customHeight="1">
      <c r="A27" s="28" t="s">
        <v>143</v>
      </c>
      <c r="B27" s="23">
        <v>250</v>
      </c>
      <c r="C27" s="23" t="s">
        <v>164</v>
      </c>
      <c r="D27" s="23">
        <v>12000</v>
      </c>
      <c r="E27" s="23">
        <v>4.475</v>
      </c>
      <c r="F27" s="23">
        <v>2.52</v>
      </c>
      <c r="G27" s="23">
        <v>3</v>
      </c>
      <c r="H27" s="47">
        <f t="shared" si="4"/>
        <v>11.277</v>
      </c>
      <c r="I27" s="23" t="s">
        <v>165</v>
      </c>
      <c r="J27" s="23">
        <v>50</v>
      </c>
      <c r="K27" s="23">
        <v>50</v>
      </c>
      <c r="L27" s="42">
        <v>0.33</v>
      </c>
      <c r="M27" s="45">
        <v>0.7</v>
      </c>
      <c r="N27" s="50">
        <f t="shared" si="5"/>
        <v>12204.545454545456</v>
      </c>
      <c r="O27" s="24">
        <f t="shared" si="6"/>
        <v>1.0170454545454546</v>
      </c>
      <c r="P27" s="23">
        <v>1</v>
      </c>
      <c r="Q27" s="24">
        <f t="shared" si="7"/>
        <v>245.8100558659218</v>
      </c>
      <c r="R27" s="13"/>
    </row>
    <row r="28" spans="1:18" ht="28.5" customHeight="1">
      <c r="A28" s="28" t="s">
        <v>144</v>
      </c>
      <c r="B28" s="23">
        <v>100</v>
      </c>
      <c r="C28" s="23" t="s">
        <v>164</v>
      </c>
      <c r="D28" s="23">
        <v>6000</v>
      </c>
      <c r="E28" s="23">
        <v>4.475</v>
      </c>
      <c r="F28" s="23">
        <v>2.515</v>
      </c>
      <c r="G28" s="23">
        <v>3</v>
      </c>
      <c r="H28" s="47">
        <f t="shared" si="4"/>
        <v>11.254624999999999</v>
      </c>
      <c r="I28" s="23" t="s">
        <v>165</v>
      </c>
      <c r="J28" s="23">
        <v>50</v>
      </c>
      <c r="K28" s="23">
        <v>50</v>
      </c>
      <c r="L28" s="42">
        <v>0.33</v>
      </c>
      <c r="M28" s="45">
        <v>0.7</v>
      </c>
      <c r="N28" s="50">
        <f t="shared" si="5"/>
        <v>4872.132034632034</v>
      </c>
      <c r="O28" s="24">
        <f t="shared" si="6"/>
        <v>0.8120220057720058</v>
      </c>
      <c r="P28" s="23">
        <v>1</v>
      </c>
      <c r="Q28" s="24">
        <f t="shared" si="7"/>
        <v>123.14937192487534</v>
      </c>
      <c r="R28" s="13"/>
    </row>
    <row r="29" spans="1:18" ht="28.5" customHeight="1">
      <c r="A29" s="28" t="s">
        <v>145</v>
      </c>
      <c r="B29" s="23">
        <v>100</v>
      </c>
      <c r="C29" s="23" t="s">
        <v>164</v>
      </c>
      <c r="D29" s="23">
        <v>6000</v>
      </c>
      <c r="E29" s="23">
        <v>4.475</v>
      </c>
      <c r="F29" s="23">
        <v>2.515</v>
      </c>
      <c r="G29" s="23">
        <v>3</v>
      </c>
      <c r="H29" s="47">
        <f t="shared" si="4"/>
        <v>11.254624999999999</v>
      </c>
      <c r="I29" s="23" t="s">
        <v>165</v>
      </c>
      <c r="J29" s="23">
        <v>50</v>
      </c>
      <c r="K29" s="23">
        <v>50</v>
      </c>
      <c r="L29" s="42">
        <v>0.33</v>
      </c>
      <c r="M29" s="45">
        <v>0.7</v>
      </c>
      <c r="N29" s="50">
        <f t="shared" si="5"/>
        <v>4872.132034632034</v>
      </c>
      <c r="O29" s="24">
        <f t="shared" si="6"/>
        <v>0.8120220057720058</v>
      </c>
      <c r="P29" s="23">
        <v>1</v>
      </c>
      <c r="Q29" s="24">
        <f t="shared" si="7"/>
        <v>123.14937192487534</v>
      </c>
      <c r="R29" s="13"/>
    </row>
    <row r="30" spans="1:18" ht="28.5" customHeight="1">
      <c r="A30" s="28" t="s">
        <v>146</v>
      </c>
      <c r="B30" s="23">
        <v>100</v>
      </c>
      <c r="C30" s="23" t="s">
        <v>164</v>
      </c>
      <c r="D30" s="23">
        <v>6000</v>
      </c>
      <c r="E30" s="23">
        <v>6.18</v>
      </c>
      <c r="F30" s="23">
        <v>3.175</v>
      </c>
      <c r="G30" s="23">
        <v>3</v>
      </c>
      <c r="H30" s="47">
        <f t="shared" si="4"/>
        <v>19.621499999999997</v>
      </c>
      <c r="I30" s="23" t="s">
        <v>166</v>
      </c>
      <c r="J30" s="23">
        <v>50</v>
      </c>
      <c r="K30" s="23">
        <v>50</v>
      </c>
      <c r="L30" s="42">
        <v>0.41</v>
      </c>
      <c r="M30" s="45">
        <v>0.7</v>
      </c>
      <c r="N30" s="50">
        <f t="shared" si="5"/>
        <v>6836.7595818815325</v>
      </c>
      <c r="O30" s="24">
        <f t="shared" si="6"/>
        <v>1.1394599303135888</v>
      </c>
      <c r="P30" s="23">
        <v>1</v>
      </c>
      <c r="Q30" s="24">
        <f t="shared" si="7"/>
        <v>87.76087455087533</v>
      </c>
      <c r="R30" s="13"/>
    </row>
    <row r="31" spans="1:18" ht="28.5" customHeight="1">
      <c r="A31" s="28" t="s">
        <v>163</v>
      </c>
      <c r="B31" s="23">
        <v>100</v>
      </c>
      <c r="C31" s="23" t="s">
        <v>164</v>
      </c>
      <c r="D31" s="23">
        <v>6000</v>
      </c>
      <c r="E31" s="23">
        <v>3.8</v>
      </c>
      <c r="F31" s="23">
        <v>1.45</v>
      </c>
      <c r="G31" s="23">
        <v>3</v>
      </c>
      <c r="H31" s="47">
        <f t="shared" si="4"/>
        <v>5.51</v>
      </c>
      <c r="I31" s="23" t="s">
        <v>165</v>
      </c>
      <c r="J31" s="23">
        <v>50</v>
      </c>
      <c r="K31" s="23">
        <v>50</v>
      </c>
      <c r="L31" s="42">
        <v>0.33</v>
      </c>
      <c r="M31" s="45">
        <v>0.7</v>
      </c>
      <c r="N31" s="50">
        <f t="shared" si="5"/>
        <v>2385.2813852813856</v>
      </c>
      <c r="O31" s="24">
        <f t="shared" si="6"/>
        <v>0.3975468975468976</v>
      </c>
      <c r="P31" s="23">
        <v>1</v>
      </c>
      <c r="Q31" s="24">
        <f t="shared" si="7"/>
        <v>251.5426497277677</v>
      </c>
      <c r="R31" s="13"/>
    </row>
    <row r="32" spans="1:18" ht="28.5" customHeight="1">
      <c r="A32" s="28" t="s">
        <v>147</v>
      </c>
      <c r="B32" s="23">
        <v>100</v>
      </c>
      <c r="C32" s="23" t="s">
        <v>164</v>
      </c>
      <c r="D32" s="23">
        <v>6000</v>
      </c>
      <c r="E32" s="23">
        <v>6.18</v>
      </c>
      <c r="F32" s="23">
        <v>2.875</v>
      </c>
      <c r="G32" s="23">
        <v>3</v>
      </c>
      <c r="H32" s="47">
        <f t="shared" si="4"/>
        <v>17.7675</v>
      </c>
      <c r="I32" s="23" t="s">
        <v>166</v>
      </c>
      <c r="J32" s="23">
        <v>50</v>
      </c>
      <c r="K32" s="23">
        <v>50</v>
      </c>
      <c r="L32" s="42">
        <v>0.41</v>
      </c>
      <c r="M32" s="45">
        <v>0.7</v>
      </c>
      <c r="N32" s="50">
        <f t="shared" si="5"/>
        <v>6190.766550522648</v>
      </c>
      <c r="O32" s="24">
        <f t="shared" si="6"/>
        <v>1.031794425087108</v>
      </c>
      <c r="P32" s="23">
        <v>1</v>
      </c>
      <c r="Q32" s="24">
        <f t="shared" si="7"/>
        <v>96.91853102574927</v>
      </c>
      <c r="R32" s="13"/>
    </row>
    <row r="33" spans="1:18" ht="28.5" customHeight="1">
      <c r="A33" s="28" t="s">
        <v>162</v>
      </c>
      <c r="B33" s="23">
        <v>100</v>
      </c>
      <c r="C33" s="23" t="s">
        <v>164</v>
      </c>
      <c r="D33" s="23">
        <v>6000</v>
      </c>
      <c r="E33" s="23">
        <v>6.18</v>
      </c>
      <c r="F33" s="23">
        <v>1.55</v>
      </c>
      <c r="G33" s="23">
        <v>3</v>
      </c>
      <c r="H33" s="47">
        <f t="shared" si="4"/>
        <v>9.579</v>
      </c>
      <c r="I33" s="23" t="s">
        <v>166</v>
      </c>
      <c r="J33" s="23">
        <v>50</v>
      </c>
      <c r="K33" s="23">
        <v>50</v>
      </c>
      <c r="L33" s="42">
        <v>0.41</v>
      </c>
      <c r="M33" s="45">
        <v>0.7</v>
      </c>
      <c r="N33" s="50">
        <f t="shared" si="5"/>
        <v>3337.6306620209066</v>
      </c>
      <c r="O33" s="24">
        <f t="shared" si="6"/>
        <v>0.5562717770034844</v>
      </c>
      <c r="P33" s="23">
        <v>1</v>
      </c>
      <c r="Q33" s="24">
        <f t="shared" si="7"/>
        <v>179.76824303163167</v>
      </c>
      <c r="R33" s="13"/>
    </row>
    <row r="34" spans="1:18" ht="28.5" customHeight="1">
      <c r="A34" s="28" t="s">
        <v>148</v>
      </c>
      <c r="B34" s="23">
        <v>200</v>
      </c>
      <c r="C34" s="23" t="s">
        <v>164</v>
      </c>
      <c r="D34" s="23">
        <v>12000</v>
      </c>
      <c r="E34" s="23">
        <v>7.825</v>
      </c>
      <c r="F34" s="23">
        <v>6.82</v>
      </c>
      <c r="G34" s="23">
        <v>3</v>
      </c>
      <c r="H34" s="47">
        <f t="shared" si="4"/>
        <v>53.3665</v>
      </c>
      <c r="I34" s="23" t="s">
        <v>171</v>
      </c>
      <c r="J34" s="23">
        <v>50</v>
      </c>
      <c r="K34" s="23">
        <v>50</v>
      </c>
      <c r="L34" s="42">
        <v>0.57</v>
      </c>
      <c r="M34" s="45">
        <v>0.7</v>
      </c>
      <c r="N34" s="50">
        <f t="shared" si="5"/>
        <v>26750.125313283213</v>
      </c>
      <c r="O34" s="24">
        <f t="shared" si="6"/>
        <v>2.229177109440268</v>
      </c>
      <c r="P34" s="23">
        <v>3</v>
      </c>
      <c r="Q34" s="24">
        <f t="shared" si="7"/>
        <v>269.1576176065509</v>
      </c>
      <c r="R34" s="13"/>
    </row>
    <row r="35" spans="1:18" ht="28.5" customHeight="1">
      <c r="A35" s="28" t="s">
        <v>160</v>
      </c>
      <c r="B35" s="23">
        <v>100</v>
      </c>
      <c r="C35" s="23" t="s">
        <v>164</v>
      </c>
      <c r="D35" s="23">
        <v>6000</v>
      </c>
      <c r="E35" s="23">
        <v>15.8</v>
      </c>
      <c r="F35" s="23">
        <v>1.8</v>
      </c>
      <c r="G35" s="23">
        <v>3</v>
      </c>
      <c r="H35" s="47">
        <f t="shared" si="4"/>
        <v>28.44</v>
      </c>
      <c r="I35" s="23" t="s">
        <v>167</v>
      </c>
      <c r="J35" s="23">
        <v>50</v>
      </c>
      <c r="K35" s="23">
        <v>50</v>
      </c>
      <c r="L35" s="42">
        <v>0.47</v>
      </c>
      <c r="M35" s="45">
        <v>0.7</v>
      </c>
      <c r="N35" s="50">
        <f t="shared" si="5"/>
        <v>8644.37689969605</v>
      </c>
      <c r="O35" s="24">
        <f t="shared" si="6"/>
        <v>1.440729483282675</v>
      </c>
      <c r="P35" s="23">
        <v>2</v>
      </c>
      <c r="Q35" s="24">
        <f t="shared" si="7"/>
        <v>138.81856540084388</v>
      </c>
      <c r="R35" s="13"/>
    </row>
    <row r="36" spans="1:18" ht="28.5" customHeight="1">
      <c r="A36" s="28" t="s">
        <v>161</v>
      </c>
      <c r="B36" s="23">
        <v>100</v>
      </c>
      <c r="C36" s="23" t="s">
        <v>164</v>
      </c>
      <c r="D36" s="23">
        <v>6000</v>
      </c>
      <c r="E36" s="23">
        <v>4.8</v>
      </c>
      <c r="F36" s="23">
        <v>3.4</v>
      </c>
      <c r="G36" s="23">
        <v>3</v>
      </c>
      <c r="H36" s="47">
        <f t="shared" si="4"/>
        <v>16.32</v>
      </c>
      <c r="I36" s="23" t="s">
        <v>165</v>
      </c>
      <c r="J36" s="23">
        <v>50</v>
      </c>
      <c r="K36" s="23">
        <v>50</v>
      </c>
      <c r="L36" s="42">
        <v>0.33</v>
      </c>
      <c r="M36" s="45">
        <v>0.7</v>
      </c>
      <c r="N36" s="50">
        <f t="shared" si="5"/>
        <v>7064.935064935065</v>
      </c>
      <c r="O36" s="24">
        <f t="shared" si="6"/>
        <v>1.1774891774891776</v>
      </c>
      <c r="P36" s="23">
        <v>1</v>
      </c>
      <c r="Q36" s="24">
        <f t="shared" si="7"/>
        <v>84.92647058823529</v>
      </c>
      <c r="R36" s="13"/>
    </row>
    <row r="37" spans="1:18" ht="28.5" customHeight="1">
      <c r="A37" s="28" t="s">
        <v>49</v>
      </c>
      <c r="B37" s="23">
        <v>100</v>
      </c>
      <c r="C37" s="23" t="s">
        <v>164</v>
      </c>
      <c r="D37" s="23">
        <v>6000</v>
      </c>
      <c r="E37" s="23">
        <v>4.6</v>
      </c>
      <c r="F37" s="23">
        <v>2.2</v>
      </c>
      <c r="G37" s="23">
        <v>3</v>
      </c>
      <c r="H37" s="47">
        <f t="shared" si="4"/>
        <v>10.12</v>
      </c>
      <c r="I37" s="23" t="s">
        <v>165</v>
      </c>
      <c r="J37" s="23">
        <v>50</v>
      </c>
      <c r="K37" s="23">
        <v>50</v>
      </c>
      <c r="L37" s="42">
        <v>0.33</v>
      </c>
      <c r="M37" s="45">
        <v>0.7</v>
      </c>
      <c r="N37" s="50">
        <f t="shared" si="5"/>
        <v>4380.952380952381</v>
      </c>
      <c r="O37" s="24">
        <f t="shared" si="6"/>
        <v>0.7301587301587301</v>
      </c>
      <c r="P37" s="23">
        <v>1</v>
      </c>
      <c r="Q37" s="24">
        <f t="shared" si="7"/>
        <v>136.95652173913044</v>
      </c>
      <c r="R37" s="13"/>
    </row>
    <row r="38" spans="1:18" ht="28.5" customHeight="1">
      <c r="A38" s="28" t="s">
        <v>149</v>
      </c>
      <c r="B38" s="23">
        <v>100</v>
      </c>
      <c r="C38" s="23" t="s">
        <v>164</v>
      </c>
      <c r="D38" s="23">
        <v>6000</v>
      </c>
      <c r="E38" s="23">
        <v>4.1</v>
      </c>
      <c r="F38" s="23">
        <v>2.2</v>
      </c>
      <c r="G38" s="23">
        <v>3</v>
      </c>
      <c r="H38" s="47">
        <f t="shared" si="4"/>
        <v>9.02</v>
      </c>
      <c r="I38" s="23" t="s">
        <v>165</v>
      </c>
      <c r="J38" s="23">
        <v>50</v>
      </c>
      <c r="K38" s="23">
        <v>50</v>
      </c>
      <c r="L38" s="42">
        <v>0.33</v>
      </c>
      <c r="M38" s="45">
        <v>0.7</v>
      </c>
      <c r="N38" s="50">
        <f t="shared" si="5"/>
        <v>3904.761904761905</v>
      </c>
      <c r="O38" s="24">
        <f t="shared" si="6"/>
        <v>0.6507936507936508</v>
      </c>
      <c r="P38" s="23">
        <v>1</v>
      </c>
      <c r="Q38" s="24">
        <f t="shared" si="7"/>
        <v>153.65853658536585</v>
      </c>
      <c r="R38" s="13"/>
    </row>
    <row r="39" spans="1:18" ht="28.5" customHeight="1">
      <c r="A39" s="28" t="s">
        <v>150</v>
      </c>
      <c r="B39" s="23">
        <v>200</v>
      </c>
      <c r="C39" s="23" t="s">
        <v>164</v>
      </c>
      <c r="D39" s="23">
        <v>12000</v>
      </c>
      <c r="E39" s="23">
        <v>23.8</v>
      </c>
      <c r="F39" s="23">
        <v>17.4</v>
      </c>
      <c r="G39" s="23">
        <v>3</v>
      </c>
      <c r="H39" s="47">
        <f t="shared" si="4"/>
        <v>414.12</v>
      </c>
      <c r="I39" s="23" t="s">
        <v>170</v>
      </c>
      <c r="J39" s="23">
        <v>50</v>
      </c>
      <c r="K39" s="23">
        <v>50</v>
      </c>
      <c r="L39" s="42">
        <v>0.73</v>
      </c>
      <c r="M39" s="45">
        <v>0.7</v>
      </c>
      <c r="N39" s="50">
        <f t="shared" si="5"/>
        <v>162082.19178082192</v>
      </c>
      <c r="O39" s="24">
        <f t="shared" si="6"/>
        <v>13.506849315068493</v>
      </c>
      <c r="P39" s="23">
        <v>14</v>
      </c>
      <c r="Q39" s="24">
        <f t="shared" si="7"/>
        <v>207.30223123732247</v>
      </c>
      <c r="R39" s="13"/>
    </row>
    <row r="40" spans="1:18" ht="28.5" customHeight="1">
      <c r="A40" s="28" t="s">
        <v>151</v>
      </c>
      <c r="B40" s="23">
        <v>500</v>
      </c>
      <c r="C40" s="23" t="s">
        <v>164</v>
      </c>
      <c r="D40" s="23">
        <v>12000</v>
      </c>
      <c r="E40" s="23">
        <v>5.64</v>
      </c>
      <c r="F40" s="23">
        <v>4.6</v>
      </c>
      <c r="G40" s="23">
        <v>3</v>
      </c>
      <c r="H40" s="47">
        <f t="shared" si="4"/>
        <v>25.943999999999996</v>
      </c>
      <c r="I40" s="23" t="s">
        <v>167</v>
      </c>
      <c r="J40" s="23">
        <v>50</v>
      </c>
      <c r="K40" s="23">
        <v>50</v>
      </c>
      <c r="L40" s="42">
        <v>0.47</v>
      </c>
      <c r="M40" s="45">
        <v>0.7</v>
      </c>
      <c r="N40" s="50">
        <f t="shared" si="5"/>
        <v>39428.57142857143</v>
      </c>
      <c r="O40" s="24">
        <f t="shared" si="6"/>
        <v>3.2857142857142856</v>
      </c>
      <c r="P40" s="23">
        <v>3</v>
      </c>
      <c r="Q40" s="24">
        <f t="shared" si="7"/>
        <v>456.52173913043487</v>
      </c>
      <c r="R40" s="13"/>
    </row>
    <row r="41" spans="1:18" ht="28.5" customHeight="1">
      <c r="A41" s="28" t="s">
        <v>152</v>
      </c>
      <c r="B41" s="23">
        <v>100</v>
      </c>
      <c r="C41" s="23" t="s">
        <v>164</v>
      </c>
      <c r="D41" s="23">
        <v>6000</v>
      </c>
      <c r="E41" s="23">
        <v>4.6</v>
      </c>
      <c r="F41" s="23">
        <v>2.86</v>
      </c>
      <c r="G41" s="23">
        <v>3</v>
      </c>
      <c r="H41" s="47">
        <f t="shared" si="4"/>
        <v>13.155999999999999</v>
      </c>
      <c r="I41" s="23" t="s">
        <v>165</v>
      </c>
      <c r="J41" s="23">
        <v>50</v>
      </c>
      <c r="K41" s="23">
        <v>50</v>
      </c>
      <c r="L41" s="42">
        <v>0.33</v>
      </c>
      <c r="M41" s="45">
        <v>0.7</v>
      </c>
      <c r="N41" s="50">
        <f t="shared" si="5"/>
        <v>5695.238095238095</v>
      </c>
      <c r="O41" s="24">
        <f t="shared" si="6"/>
        <v>0.9492063492063493</v>
      </c>
      <c r="P41" s="23">
        <v>1</v>
      </c>
      <c r="Q41" s="24">
        <f t="shared" si="7"/>
        <v>105.35117056856188</v>
      </c>
      <c r="R41" s="13"/>
    </row>
    <row r="42" spans="1:18" ht="28.5" customHeight="1">
      <c r="A42" s="28" t="s">
        <v>115</v>
      </c>
      <c r="B42" s="23">
        <v>100</v>
      </c>
      <c r="C42" s="23" t="s">
        <v>164</v>
      </c>
      <c r="D42" s="23">
        <v>6000</v>
      </c>
      <c r="E42" s="23">
        <v>4.6</v>
      </c>
      <c r="F42" s="23">
        <v>2.86</v>
      </c>
      <c r="G42" s="23">
        <v>3</v>
      </c>
      <c r="H42" s="47">
        <f t="shared" si="4"/>
        <v>13.155999999999999</v>
      </c>
      <c r="I42" s="23" t="s">
        <v>165</v>
      </c>
      <c r="J42" s="23">
        <v>50</v>
      </c>
      <c r="K42" s="23">
        <v>50</v>
      </c>
      <c r="L42" s="42">
        <v>0.33</v>
      </c>
      <c r="M42" s="45">
        <v>0.7</v>
      </c>
      <c r="N42" s="50">
        <f t="shared" si="5"/>
        <v>5695.238095238095</v>
      </c>
      <c r="O42" s="24">
        <f t="shared" si="6"/>
        <v>0.9492063492063493</v>
      </c>
      <c r="P42" s="23">
        <v>1</v>
      </c>
      <c r="Q42" s="24">
        <f t="shared" si="7"/>
        <v>105.35117056856188</v>
      </c>
      <c r="R42" s="13"/>
    </row>
    <row r="43" spans="1:18" ht="28.5" customHeight="1">
      <c r="A43" s="28" t="s">
        <v>153</v>
      </c>
      <c r="B43" s="23">
        <v>100</v>
      </c>
      <c r="C43" s="23" t="s">
        <v>164</v>
      </c>
      <c r="D43" s="23">
        <v>6000</v>
      </c>
      <c r="E43" s="23">
        <v>17.8</v>
      </c>
      <c r="F43" s="23">
        <v>7</v>
      </c>
      <c r="G43" s="23">
        <v>3</v>
      </c>
      <c r="H43" s="47">
        <f t="shared" si="4"/>
        <v>124.60000000000001</v>
      </c>
      <c r="I43" s="23" t="s">
        <v>7</v>
      </c>
      <c r="J43" s="23">
        <v>50</v>
      </c>
      <c r="K43" s="23">
        <v>50</v>
      </c>
      <c r="L43" s="42">
        <v>0.63</v>
      </c>
      <c r="M43" s="45">
        <v>0.7</v>
      </c>
      <c r="N43" s="50">
        <f t="shared" si="5"/>
        <v>28253.968253968258</v>
      </c>
      <c r="O43" s="24">
        <f t="shared" si="6"/>
        <v>4.70899470899471</v>
      </c>
      <c r="P43" s="23">
        <v>5</v>
      </c>
      <c r="Q43" s="24">
        <f t="shared" si="7"/>
        <v>106.17977528089887</v>
      </c>
      <c r="R43" s="13"/>
    </row>
    <row r="44" spans="1:18" ht="28.5" customHeight="1">
      <c r="A44" s="28" t="s">
        <v>154</v>
      </c>
      <c r="B44" s="23">
        <v>200</v>
      </c>
      <c r="C44" s="23" t="s">
        <v>164</v>
      </c>
      <c r="D44" s="23">
        <v>12000</v>
      </c>
      <c r="E44" s="23">
        <v>5.64</v>
      </c>
      <c r="F44" s="23">
        <v>4.6</v>
      </c>
      <c r="G44" s="23">
        <v>3</v>
      </c>
      <c r="H44" s="47">
        <f t="shared" si="4"/>
        <v>25.943999999999996</v>
      </c>
      <c r="I44" s="23" t="s">
        <v>167</v>
      </c>
      <c r="J44" s="23">
        <v>50</v>
      </c>
      <c r="K44" s="23">
        <v>50</v>
      </c>
      <c r="L44" s="42">
        <v>0.47</v>
      </c>
      <c r="M44" s="45">
        <v>0.7</v>
      </c>
      <c r="N44" s="50">
        <f t="shared" si="5"/>
        <v>15771.42857142857</v>
      </c>
      <c r="O44" s="24">
        <f t="shared" si="6"/>
        <v>1.3142857142857143</v>
      </c>
      <c r="P44" s="23">
        <v>2</v>
      </c>
      <c r="Q44" s="24">
        <f t="shared" si="7"/>
        <v>304.34782608695656</v>
      </c>
      <c r="R44" s="13"/>
    </row>
    <row r="45" spans="1:18" ht="28.5" customHeight="1">
      <c r="A45" s="28" t="s">
        <v>119</v>
      </c>
      <c r="B45" s="23">
        <v>100</v>
      </c>
      <c r="C45" s="23" t="s">
        <v>164</v>
      </c>
      <c r="D45" s="23">
        <v>6000</v>
      </c>
      <c r="E45" s="23">
        <v>29.6</v>
      </c>
      <c r="F45" s="23">
        <v>2.5</v>
      </c>
      <c r="G45" s="23">
        <v>3</v>
      </c>
      <c r="H45" s="47">
        <f t="shared" si="4"/>
        <v>74</v>
      </c>
      <c r="I45" s="23" t="s">
        <v>167</v>
      </c>
      <c r="J45" s="23">
        <v>50</v>
      </c>
      <c r="K45" s="23">
        <v>50</v>
      </c>
      <c r="L45" s="42">
        <v>0.47</v>
      </c>
      <c r="M45" s="45">
        <v>0.7</v>
      </c>
      <c r="N45" s="50">
        <f t="shared" si="5"/>
        <v>22492.401215805476</v>
      </c>
      <c r="O45" s="24">
        <f t="shared" si="6"/>
        <v>3.7487335359675793</v>
      </c>
      <c r="P45" s="23">
        <v>4</v>
      </c>
      <c r="Q45" s="24">
        <f t="shared" si="7"/>
        <v>106.70270270270271</v>
      </c>
      <c r="R45" s="13"/>
    </row>
    <row r="46" spans="1:18" ht="28.5" customHeight="1">
      <c r="A46" s="28" t="s">
        <v>120</v>
      </c>
      <c r="B46" s="23">
        <v>100</v>
      </c>
      <c r="C46" s="23" t="s">
        <v>164</v>
      </c>
      <c r="D46" s="23">
        <v>6000</v>
      </c>
      <c r="E46" s="23">
        <v>17.8</v>
      </c>
      <c r="F46" s="23">
        <v>2.5</v>
      </c>
      <c r="G46" s="23">
        <v>3</v>
      </c>
      <c r="H46" s="47">
        <f t="shared" si="4"/>
        <v>44.5</v>
      </c>
      <c r="I46" s="23" t="s">
        <v>167</v>
      </c>
      <c r="J46" s="23">
        <v>50</v>
      </c>
      <c r="K46" s="23">
        <v>50</v>
      </c>
      <c r="L46" s="42">
        <v>0.47</v>
      </c>
      <c r="M46" s="45">
        <v>0.7</v>
      </c>
      <c r="N46" s="50">
        <f t="shared" si="5"/>
        <v>13525.8358662614</v>
      </c>
      <c r="O46" s="24">
        <f t="shared" si="6"/>
        <v>2.254305977710233</v>
      </c>
      <c r="P46" s="23">
        <v>2</v>
      </c>
      <c r="Q46" s="24">
        <f t="shared" si="7"/>
        <v>88.71910112359551</v>
      </c>
      <c r="R46" s="13"/>
    </row>
    <row r="47" spans="1:18" ht="28.5" customHeight="1">
      <c r="A47" s="28" t="s">
        <v>155</v>
      </c>
      <c r="B47" s="23">
        <v>100</v>
      </c>
      <c r="C47" s="23" t="s">
        <v>164</v>
      </c>
      <c r="D47" s="23">
        <v>6000</v>
      </c>
      <c r="E47" s="23">
        <v>38.7</v>
      </c>
      <c r="F47" s="23">
        <v>2.5</v>
      </c>
      <c r="G47" s="23">
        <v>3</v>
      </c>
      <c r="H47" s="47">
        <f t="shared" si="4"/>
        <v>96.75</v>
      </c>
      <c r="I47" s="23" t="s">
        <v>167</v>
      </c>
      <c r="J47" s="23">
        <v>50</v>
      </c>
      <c r="K47" s="23">
        <v>50</v>
      </c>
      <c r="L47" s="42">
        <v>0.47</v>
      </c>
      <c r="M47" s="45">
        <v>0.7</v>
      </c>
      <c r="N47" s="50">
        <f t="shared" si="5"/>
        <v>29407.294832826752</v>
      </c>
      <c r="O47" s="24">
        <f t="shared" si="6"/>
        <v>4.901215805471125</v>
      </c>
      <c r="P47" s="23">
        <v>5</v>
      </c>
      <c r="Q47" s="24">
        <f t="shared" si="7"/>
        <v>102.01550387596899</v>
      </c>
      <c r="R47" s="13"/>
    </row>
    <row r="48" spans="1:18" ht="28.5" customHeight="1">
      <c r="A48" s="28" t="s">
        <v>156</v>
      </c>
      <c r="B48" s="23">
        <v>100</v>
      </c>
      <c r="C48" s="23" t="s">
        <v>164</v>
      </c>
      <c r="D48" s="23">
        <v>6000</v>
      </c>
      <c r="E48" s="23">
        <v>4.8</v>
      </c>
      <c r="F48" s="23">
        <v>2.5</v>
      </c>
      <c r="G48" s="23">
        <v>3</v>
      </c>
      <c r="H48" s="47">
        <f t="shared" si="4"/>
        <v>12</v>
      </c>
      <c r="I48" s="23" t="s">
        <v>165</v>
      </c>
      <c r="J48" s="23">
        <v>50</v>
      </c>
      <c r="K48" s="23">
        <v>50</v>
      </c>
      <c r="L48" s="42">
        <v>0.33</v>
      </c>
      <c r="M48" s="45">
        <v>0.7</v>
      </c>
      <c r="N48" s="50">
        <f t="shared" si="5"/>
        <v>5194.805194805195</v>
      </c>
      <c r="O48" s="24">
        <f t="shared" si="6"/>
        <v>0.8658008658008659</v>
      </c>
      <c r="P48" s="23">
        <v>1</v>
      </c>
      <c r="Q48" s="24">
        <f t="shared" si="7"/>
        <v>115.5</v>
      </c>
      <c r="R48" s="13"/>
    </row>
    <row r="49" spans="1:18" ht="28.5" customHeight="1">
      <c r="A49" s="28" t="s">
        <v>157</v>
      </c>
      <c r="B49" s="23">
        <v>100</v>
      </c>
      <c r="C49" s="23" t="s">
        <v>164</v>
      </c>
      <c r="D49" s="23">
        <v>6000</v>
      </c>
      <c r="E49" s="23">
        <v>30.2</v>
      </c>
      <c r="F49" s="23">
        <v>2.5</v>
      </c>
      <c r="G49" s="23">
        <v>3</v>
      </c>
      <c r="H49" s="47">
        <f t="shared" si="4"/>
        <v>75.5</v>
      </c>
      <c r="I49" s="23" t="s">
        <v>167</v>
      </c>
      <c r="J49" s="23">
        <v>50</v>
      </c>
      <c r="K49" s="23">
        <v>50</v>
      </c>
      <c r="L49" s="42">
        <v>0.47</v>
      </c>
      <c r="M49" s="45">
        <v>0.7</v>
      </c>
      <c r="N49" s="50">
        <f>(B49*H49)/(L49*M49)</f>
        <v>22948.328267477205</v>
      </c>
      <c r="O49" s="24">
        <f>(N49/D49)</f>
        <v>3.8247213779128675</v>
      </c>
      <c r="P49" s="23">
        <v>4</v>
      </c>
      <c r="Q49" s="24">
        <f>(P49*D49*M49*L49)/(H49)</f>
        <v>104.58278145695364</v>
      </c>
      <c r="R49" s="13"/>
    </row>
    <row r="50" spans="1:18" ht="28.5" customHeight="1">
      <c r="A50" s="28" t="s">
        <v>158</v>
      </c>
      <c r="B50" s="23">
        <v>100</v>
      </c>
      <c r="C50" s="23" t="s">
        <v>164</v>
      </c>
      <c r="D50" s="23">
        <v>6000</v>
      </c>
      <c r="E50" s="23">
        <v>32.5</v>
      </c>
      <c r="F50" s="23">
        <v>2.5</v>
      </c>
      <c r="G50" s="23">
        <v>3</v>
      </c>
      <c r="H50" s="47">
        <f t="shared" si="4"/>
        <v>81.25</v>
      </c>
      <c r="I50" s="23" t="s">
        <v>167</v>
      </c>
      <c r="J50" s="23">
        <v>50</v>
      </c>
      <c r="K50" s="23">
        <v>50</v>
      </c>
      <c r="L50" s="42">
        <v>0.47</v>
      </c>
      <c r="M50" s="45">
        <v>0.7</v>
      </c>
      <c r="N50" s="50">
        <f>(B50*H50)/(L50*M50)</f>
        <v>24696.048632218848</v>
      </c>
      <c r="O50" s="24">
        <f>(N50/D50)</f>
        <v>4.116008105369808</v>
      </c>
      <c r="P50" s="23">
        <v>4</v>
      </c>
      <c r="Q50" s="24">
        <f>(P50*D50*M50*L50)/(H50)</f>
        <v>97.18153846153847</v>
      </c>
      <c r="R50" s="13"/>
    </row>
    <row r="51" spans="1:18" ht="28.5" customHeight="1">
      <c r="A51" s="28" t="s">
        <v>159</v>
      </c>
      <c r="B51" s="23">
        <v>100</v>
      </c>
      <c r="C51" s="23" t="s">
        <v>164</v>
      </c>
      <c r="D51" s="23">
        <v>6000</v>
      </c>
      <c r="E51" s="23">
        <v>9.5</v>
      </c>
      <c r="F51" s="23">
        <v>2.5</v>
      </c>
      <c r="G51" s="23">
        <v>3</v>
      </c>
      <c r="H51" s="47">
        <f t="shared" si="4"/>
        <v>23.75</v>
      </c>
      <c r="I51" s="23" t="s">
        <v>166</v>
      </c>
      <c r="J51" s="23">
        <v>50</v>
      </c>
      <c r="K51" s="23">
        <v>50</v>
      </c>
      <c r="L51" s="42">
        <v>0.41</v>
      </c>
      <c r="M51" s="45">
        <v>0.7</v>
      </c>
      <c r="N51" s="50">
        <f>(B51*H51)/(L51*M51)</f>
        <v>8275.261324041812</v>
      </c>
      <c r="O51" s="24">
        <f>(N51/D51)</f>
        <v>1.3792102206736354</v>
      </c>
      <c r="P51" s="23">
        <v>2</v>
      </c>
      <c r="Q51" s="24">
        <f>(P51*D51*M51*L51)/(H51)</f>
        <v>145.01052631578946</v>
      </c>
      <c r="R51" s="13"/>
    </row>
    <row r="52" spans="1:18" ht="18" customHeight="1">
      <c r="A52" s="30" t="s">
        <v>32</v>
      </c>
      <c r="B52" s="5" t="s">
        <v>16</v>
      </c>
      <c r="C52" s="2"/>
      <c r="D52" s="2"/>
      <c r="E52" s="4" t="s">
        <v>33</v>
      </c>
      <c r="F52" s="2"/>
      <c r="G52" s="3" t="s">
        <v>34</v>
      </c>
      <c r="H52" s="3" t="s">
        <v>35</v>
      </c>
      <c r="I52" s="2"/>
      <c r="J52" s="2"/>
      <c r="K52" s="4" t="s">
        <v>36</v>
      </c>
      <c r="L52" s="5" t="s">
        <v>37</v>
      </c>
      <c r="M52" s="2"/>
      <c r="N52" s="2"/>
      <c r="O52" s="4" t="s">
        <v>38</v>
      </c>
      <c r="P52" s="2"/>
      <c r="Q52" s="31"/>
      <c r="R52" s="13"/>
    </row>
    <row r="53" spans="1:18" ht="18" customHeight="1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1"/>
      <c r="R53" s="13"/>
    </row>
    <row r="54" spans="1:18" ht="18" customHeight="1">
      <c r="A54" s="33" t="s">
        <v>39</v>
      </c>
      <c r="B54" s="34" t="s">
        <v>35</v>
      </c>
      <c r="C54" s="35"/>
      <c r="D54" s="35"/>
      <c r="E54" s="36" t="s">
        <v>40</v>
      </c>
      <c r="F54" s="35"/>
      <c r="G54" s="37" t="s">
        <v>34</v>
      </c>
      <c r="H54" s="37" t="s">
        <v>35</v>
      </c>
      <c r="I54" s="35"/>
      <c r="J54" s="35"/>
      <c r="K54" s="36" t="s">
        <v>41</v>
      </c>
      <c r="L54" s="35"/>
      <c r="M54" s="35"/>
      <c r="N54" s="35"/>
      <c r="O54" s="35"/>
      <c r="P54" s="35"/>
      <c r="Q54" s="29"/>
      <c r="R54" s="13"/>
    </row>
    <row r="55" ht="0.75" customHeight="1"/>
  </sheetData>
  <mergeCells count="4">
    <mergeCell ref="E6:H6"/>
    <mergeCell ref="J6:K6"/>
    <mergeCell ref="L6:M6"/>
    <mergeCell ref="O6:P6"/>
  </mergeCells>
  <printOptions/>
  <pageMargins left="0.5" right="0.5" top="0.5" bottom="0.55" header="0.492125985" footer="0.492125985"/>
  <pageSetup fitToHeight="1" fitToWidth="1" horizontalDpi="300" verticalDpi="3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 transitionEvaluation="1" transitionEntry="1">
    <pageSetUpPr fitToPage="1"/>
  </sheetPr>
  <dimension ref="A1:R59"/>
  <sheetViews>
    <sheetView showGridLines="0" view="pageBreakPreview" zoomScale="60" zoomScaleNormal="75" workbookViewId="0" topLeftCell="A1">
      <selection activeCell="B56" sqref="B56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8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14" t="s">
        <v>42</v>
      </c>
      <c r="P1" s="16" t="s">
        <v>1</v>
      </c>
      <c r="Q1" s="17"/>
      <c r="R1" s="13"/>
    </row>
    <row r="2" spans="1:18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14"/>
      <c r="R2" s="13"/>
    </row>
    <row r="3" spans="1:18" ht="18.75" customHeight="1">
      <c r="A3" s="8"/>
      <c r="M3" s="6"/>
      <c r="N3" s="16" t="s">
        <v>5</v>
      </c>
      <c r="O3" s="12"/>
      <c r="P3" s="12"/>
      <c r="Q3" s="14"/>
      <c r="R3" s="13"/>
    </row>
    <row r="4" spans="1:18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43</v>
      </c>
      <c r="K4" s="11"/>
      <c r="L4" s="11"/>
      <c r="M4" s="11" t="s">
        <v>174</v>
      </c>
      <c r="N4" s="11"/>
      <c r="O4" s="11"/>
      <c r="P4" s="11"/>
      <c r="Q4" s="10"/>
      <c r="R4" s="13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  <c r="R6" s="13"/>
    </row>
    <row r="7" spans="1:18" ht="18" customHeight="1">
      <c r="A7" s="9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  <c r="R7" s="13"/>
    </row>
    <row r="8" spans="1:18" s="40" customFormat="1" ht="28.5" customHeight="1">
      <c r="A8" s="38" t="s">
        <v>46</v>
      </c>
      <c r="B8" s="43">
        <v>500</v>
      </c>
      <c r="C8" s="43" t="s">
        <v>164</v>
      </c>
      <c r="D8" s="43">
        <v>12000</v>
      </c>
      <c r="E8" s="43">
        <v>3.8</v>
      </c>
      <c r="F8" s="43">
        <v>3</v>
      </c>
      <c r="G8" s="43">
        <v>3</v>
      </c>
      <c r="H8" s="46">
        <f aca="true" t="shared" si="0" ref="H8:H29">(E8*F8)</f>
        <v>11.399999999999999</v>
      </c>
      <c r="I8" s="43" t="s">
        <v>165</v>
      </c>
      <c r="J8" s="43">
        <v>50</v>
      </c>
      <c r="K8" s="43">
        <v>50</v>
      </c>
      <c r="L8" s="41">
        <v>0.33</v>
      </c>
      <c r="M8" s="44">
        <v>0.7</v>
      </c>
      <c r="N8" s="48">
        <f aca="true" t="shared" si="1" ref="N8:N29">(B8*H8)/(L8*M8)</f>
        <v>24675.324675324675</v>
      </c>
      <c r="O8" s="49">
        <f aca="true" t="shared" si="2" ref="O8:O29">(N8/D8)</f>
        <v>2.056277056277056</v>
      </c>
      <c r="P8" s="43">
        <v>2</v>
      </c>
      <c r="Q8" s="49">
        <f aca="true" t="shared" si="3" ref="Q8:Q29">(P8*D8*M8*L8)/(H8)</f>
        <v>486.3157894736843</v>
      </c>
      <c r="R8" s="39"/>
    </row>
    <row r="9" spans="1:18" ht="28.5" customHeight="1">
      <c r="A9" s="28" t="s">
        <v>47</v>
      </c>
      <c r="B9" s="23">
        <v>250</v>
      </c>
      <c r="C9" s="43" t="s">
        <v>164</v>
      </c>
      <c r="D9" s="23">
        <v>12000</v>
      </c>
      <c r="E9" s="23">
        <v>4</v>
      </c>
      <c r="F9" s="23">
        <v>1.7</v>
      </c>
      <c r="G9" s="23">
        <v>3</v>
      </c>
      <c r="H9" s="47">
        <f t="shared" si="0"/>
        <v>6.8</v>
      </c>
      <c r="I9" s="23" t="s">
        <v>165</v>
      </c>
      <c r="J9" s="23">
        <v>50</v>
      </c>
      <c r="K9" s="23">
        <v>50</v>
      </c>
      <c r="L9" s="42">
        <v>0.33</v>
      </c>
      <c r="M9" s="45">
        <v>0.7</v>
      </c>
      <c r="N9" s="50">
        <f t="shared" si="1"/>
        <v>7359.30735930736</v>
      </c>
      <c r="O9" s="24">
        <f t="shared" si="2"/>
        <v>0.6132756132756133</v>
      </c>
      <c r="P9" s="23">
        <v>1</v>
      </c>
      <c r="Q9" s="24">
        <f t="shared" si="3"/>
        <v>407.64705882352945</v>
      </c>
      <c r="R9" s="13"/>
    </row>
    <row r="10" spans="1:18" ht="28.5" customHeight="1">
      <c r="A10" s="28" t="s">
        <v>48</v>
      </c>
      <c r="B10" s="23">
        <v>250</v>
      </c>
      <c r="C10" s="43" t="s">
        <v>164</v>
      </c>
      <c r="D10" s="23">
        <v>12000</v>
      </c>
      <c r="E10" s="23">
        <v>4</v>
      </c>
      <c r="F10" s="23">
        <v>1.8</v>
      </c>
      <c r="G10" s="23">
        <v>3</v>
      </c>
      <c r="H10" s="47">
        <f t="shared" si="0"/>
        <v>7.2</v>
      </c>
      <c r="I10" s="23" t="s">
        <v>165</v>
      </c>
      <c r="J10" s="23">
        <v>50</v>
      </c>
      <c r="K10" s="23">
        <v>50</v>
      </c>
      <c r="L10" s="42">
        <v>0.33</v>
      </c>
      <c r="M10" s="45">
        <v>0.7</v>
      </c>
      <c r="N10" s="50">
        <f t="shared" si="1"/>
        <v>7792.207792207792</v>
      </c>
      <c r="O10" s="24">
        <f t="shared" si="2"/>
        <v>0.6493506493506493</v>
      </c>
      <c r="P10" s="23">
        <v>1</v>
      </c>
      <c r="Q10" s="24">
        <f t="shared" si="3"/>
        <v>385</v>
      </c>
      <c r="R10" s="13"/>
    </row>
    <row r="11" spans="1:18" ht="28.5" customHeight="1">
      <c r="A11" s="28" t="s">
        <v>49</v>
      </c>
      <c r="B11" s="23">
        <v>150</v>
      </c>
      <c r="C11" s="43" t="s">
        <v>164</v>
      </c>
      <c r="D11" s="23">
        <v>6000</v>
      </c>
      <c r="E11" s="23">
        <v>3.8</v>
      </c>
      <c r="F11" s="23">
        <v>3</v>
      </c>
      <c r="G11" s="23">
        <v>3</v>
      </c>
      <c r="H11" s="47">
        <f t="shared" si="0"/>
        <v>11.399999999999999</v>
      </c>
      <c r="I11" s="23" t="s">
        <v>165</v>
      </c>
      <c r="J11" s="23">
        <v>50</v>
      </c>
      <c r="K11" s="23">
        <v>50</v>
      </c>
      <c r="L11" s="42">
        <v>0.33</v>
      </c>
      <c r="M11" s="45">
        <v>0.7</v>
      </c>
      <c r="N11" s="50">
        <f t="shared" si="1"/>
        <v>7402.597402597402</v>
      </c>
      <c r="O11" s="24">
        <f t="shared" si="2"/>
        <v>1.2337662337662336</v>
      </c>
      <c r="P11" s="23">
        <v>1</v>
      </c>
      <c r="Q11" s="24">
        <f t="shared" si="3"/>
        <v>121.57894736842107</v>
      </c>
      <c r="R11" s="13"/>
    </row>
    <row r="12" spans="1:18" ht="28.5" customHeight="1">
      <c r="A12" s="28" t="s">
        <v>50</v>
      </c>
      <c r="B12" s="23">
        <v>500</v>
      </c>
      <c r="C12" s="43" t="s">
        <v>164</v>
      </c>
      <c r="D12" s="23">
        <v>12000</v>
      </c>
      <c r="E12" s="23">
        <v>5.1</v>
      </c>
      <c r="F12" s="23">
        <v>3</v>
      </c>
      <c r="G12" s="23">
        <v>3</v>
      </c>
      <c r="H12" s="47">
        <f t="shared" si="0"/>
        <v>15.299999999999999</v>
      </c>
      <c r="I12" s="23" t="s">
        <v>165</v>
      </c>
      <c r="J12" s="23">
        <v>50</v>
      </c>
      <c r="K12" s="23">
        <v>50</v>
      </c>
      <c r="L12" s="42">
        <v>0.33</v>
      </c>
      <c r="M12" s="45">
        <v>0.7</v>
      </c>
      <c r="N12" s="50">
        <f t="shared" si="1"/>
        <v>33116.88311688312</v>
      </c>
      <c r="O12" s="24">
        <f t="shared" si="2"/>
        <v>2.75974025974026</v>
      </c>
      <c r="P12" s="23">
        <v>3</v>
      </c>
      <c r="Q12" s="24">
        <f t="shared" si="3"/>
        <v>543.529411764706</v>
      </c>
      <c r="R12" s="13"/>
    </row>
    <row r="13" spans="1:18" ht="28.5" customHeight="1">
      <c r="A13" s="28" t="s">
        <v>51</v>
      </c>
      <c r="B13" s="23">
        <v>150</v>
      </c>
      <c r="C13" s="43" t="s">
        <v>164</v>
      </c>
      <c r="D13" s="23">
        <v>6000</v>
      </c>
      <c r="E13" s="23">
        <v>4</v>
      </c>
      <c r="F13" s="23">
        <v>3</v>
      </c>
      <c r="G13" s="23">
        <v>3</v>
      </c>
      <c r="H13" s="47">
        <f t="shared" si="0"/>
        <v>12</v>
      </c>
      <c r="I13" s="23" t="s">
        <v>165</v>
      </c>
      <c r="J13" s="23">
        <v>50</v>
      </c>
      <c r="K13" s="23">
        <v>50</v>
      </c>
      <c r="L13" s="42">
        <v>0.33</v>
      </c>
      <c r="M13" s="45">
        <v>0.7</v>
      </c>
      <c r="N13" s="50">
        <f t="shared" si="1"/>
        <v>7792.207792207792</v>
      </c>
      <c r="O13" s="24">
        <f t="shared" si="2"/>
        <v>1.2987012987012987</v>
      </c>
      <c r="P13" s="23">
        <v>1</v>
      </c>
      <c r="Q13" s="24">
        <f t="shared" si="3"/>
        <v>115.5</v>
      </c>
      <c r="R13" s="13"/>
    </row>
    <row r="14" spans="1:18" ht="28.5" customHeight="1">
      <c r="A14" s="28" t="s">
        <v>52</v>
      </c>
      <c r="B14" s="23">
        <v>150</v>
      </c>
      <c r="C14" s="43" t="s">
        <v>164</v>
      </c>
      <c r="D14" s="23">
        <v>6000</v>
      </c>
      <c r="E14" s="23">
        <v>5.9</v>
      </c>
      <c r="F14" s="23">
        <v>3</v>
      </c>
      <c r="G14" s="23">
        <v>3</v>
      </c>
      <c r="H14" s="47">
        <f t="shared" si="0"/>
        <v>17.700000000000003</v>
      </c>
      <c r="I14" s="23" t="s">
        <v>165</v>
      </c>
      <c r="J14" s="23">
        <v>50</v>
      </c>
      <c r="K14" s="23">
        <v>50</v>
      </c>
      <c r="L14" s="42">
        <v>0.33</v>
      </c>
      <c r="M14" s="45">
        <v>0.7</v>
      </c>
      <c r="N14" s="50">
        <f t="shared" si="1"/>
        <v>11493.506493506497</v>
      </c>
      <c r="O14" s="24">
        <f t="shared" si="2"/>
        <v>1.9155844155844162</v>
      </c>
      <c r="P14" s="23">
        <v>2</v>
      </c>
      <c r="Q14" s="24">
        <f t="shared" si="3"/>
        <v>156.6101694915254</v>
      </c>
      <c r="R14" s="13"/>
    </row>
    <row r="15" spans="1:18" ht="28.5" customHeight="1">
      <c r="A15" s="28" t="s">
        <v>53</v>
      </c>
      <c r="B15" s="23">
        <v>150</v>
      </c>
      <c r="C15" s="43" t="s">
        <v>164</v>
      </c>
      <c r="D15" s="23">
        <v>6000</v>
      </c>
      <c r="E15" s="23">
        <v>6.9</v>
      </c>
      <c r="F15" s="23">
        <v>3</v>
      </c>
      <c r="G15" s="23">
        <v>3</v>
      </c>
      <c r="H15" s="47">
        <f t="shared" si="0"/>
        <v>20.700000000000003</v>
      </c>
      <c r="I15" s="23" t="s">
        <v>166</v>
      </c>
      <c r="J15" s="23">
        <v>50</v>
      </c>
      <c r="K15" s="23">
        <v>50</v>
      </c>
      <c r="L15" s="42">
        <v>0.41</v>
      </c>
      <c r="M15" s="45">
        <v>0.7</v>
      </c>
      <c r="N15" s="50">
        <f t="shared" si="1"/>
        <v>10818.815331010455</v>
      </c>
      <c r="O15" s="24">
        <f t="shared" si="2"/>
        <v>1.8031358885017426</v>
      </c>
      <c r="P15" s="23">
        <v>2</v>
      </c>
      <c r="Q15" s="24">
        <f t="shared" si="3"/>
        <v>166.37681159420288</v>
      </c>
      <c r="R15" s="13"/>
    </row>
    <row r="16" spans="1:18" ht="28.5" customHeight="1">
      <c r="A16" s="28" t="s">
        <v>54</v>
      </c>
      <c r="B16" s="23">
        <v>150</v>
      </c>
      <c r="C16" s="43" t="s">
        <v>164</v>
      </c>
      <c r="D16" s="23">
        <v>6000</v>
      </c>
      <c r="E16" s="23">
        <v>5</v>
      </c>
      <c r="F16" s="23">
        <v>2.05</v>
      </c>
      <c r="G16" s="23">
        <v>3</v>
      </c>
      <c r="H16" s="47">
        <f t="shared" si="0"/>
        <v>10.25</v>
      </c>
      <c r="I16" s="23" t="s">
        <v>165</v>
      </c>
      <c r="J16" s="23">
        <v>50</v>
      </c>
      <c r="K16" s="23">
        <v>50</v>
      </c>
      <c r="L16" s="42">
        <v>0.33</v>
      </c>
      <c r="M16" s="45">
        <v>0.7</v>
      </c>
      <c r="N16" s="50">
        <f t="shared" si="1"/>
        <v>6655.844155844156</v>
      </c>
      <c r="O16" s="24">
        <f t="shared" si="2"/>
        <v>1.1093073593073595</v>
      </c>
      <c r="P16" s="23">
        <v>1</v>
      </c>
      <c r="Q16" s="24">
        <f t="shared" si="3"/>
        <v>135.21951219512195</v>
      </c>
      <c r="R16" s="13"/>
    </row>
    <row r="17" spans="1:18" ht="28.5" customHeight="1">
      <c r="A17" s="28" t="s">
        <v>55</v>
      </c>
      <c r="B17" s="23">
        <v>150</v>
      </c>
      <c r="C17" s="43" t="s">
        <v>164</v>
      </c>
      <c r="D17" s="23">
        <v>6000</v>
      </c>
      <c r="E17" s="23">
        <v>5</v>
      </c>
      <c r="F17" s="23">
        <v>2.05</v>
      </c>
      <c r="G17" s="23">
        <v>3</v>
      </c>
      <c r="H17" s="47">
        <f t="shared" si="0"/>
        <v>10.25</v>
      </c>
      <c r="I17" s="23" t="s">
        <v>165</v>
      </c>
      <c r="J17" s="23">
        <v>50</v>
      </c>
      <c r="K17" s="23">
        <v>50</v>
      </c>
      <c r="L17" s="42">
        <v>0.33</v>
      </c>
      <c r="M17" s="45">
        <v>0.7</v>
      </c>
      <c r="N17" s="50">
        <f t="shared" si="1"/>
        <v>6655.844155844156</v>
      </c>
      <c r="O17" s="24">
        <f t="shared" si="2"/>
        <v>1.1093073593073595</v>
      </c>
      <c r="P17" s="23">
        <v>1</v>
      </c>
      <c r="Q17" s="24">
        <f t="shared" si="3"/>
        <v>135.21951219512195</v>
      </c>
      <c r="R17" s="13"/>
    </row>
    <row r="18" spans="1:18" ht="28.5" customHeight="1">
      <c r="A18" s="28" t="s">
        <v>56</v>
      </c>
      <c r="B18" s="23">
        <v>200</v>
      </c>
      <c r="C18" s="43" t="s">
        <v>164</v>
      </c>
      <c r="D18" s="23">
        <v>12000</v>
      </c>
      <c r="E18" s="23">
        <v>6</v>
      </c>
      <c r="F18" s="23">
        <v>3</v>
      </c>
      <c r="G18" s="23">
        <v>3</v>
      </c>
      <c r="H18" s="47">
        <f t="shared" si="0"/>
        <v>18</v>
      </c>
      <c r="I18" s="23" t="s">
        <v>165</v>
      </c>
      <c r="J18" s="23">
        <v>50</v>
      </c>
      <c r="K18" s="23">
        <v>50</v>
      </c>
      <c r="L18" s="42">
        <v>0.33</v>
      </c>
      <c r="M18" s="45">
        <v>0.7</v>
      </c>
      <c r="N18" s="50">
        <f t="shared" si="1"/>
        <v>15584.415584415585</v>
      </c>
      <c r="O18" s="24">
        <f t="shared" si="2"/>
        <v>1.2987012987012987</v>
      </c>
      <c r="P18" s="23">
        <v>2</v>
      </c>
      <c r="Q18" s="24">
        <f t="shared" si="3"/>
        <v>308</v>
      </c>
      <c r="R18" s="13"/>
    </row>
    <row r="19" spans="1:18" ht="28.5" customHeight="1">
      <c r="A19" s="28" t="s">
        <v>57</v>
      </c>
      <c r="B19" s="23">
        <v>300</v>
      </c>
      <c r="C19" s="43" t="s">
        <v>164</v>
      </c>
      <c r="D19" s="23">
        <v>12000</v>
      </c>
      <c r="E19" s="23">
        <v>4</v>
      </c>
      <c r="F19" s="23">
        <v>3</v>
      </c>
      <c r="G19" s="23">
        <v>3</v>
      </c>
      <c r="H19" s="47">
        <f t="shared" si="0"/>
        <v>12</v>
      </c>
      <c r="I19" s="23" t="s">
        <v>165</v>
      </c>
      <c r="J19" s="23">
        <v>50</v>
      </c>
      <c r="K19" s="23">
        <v>50</v>
      </c>
      <c r="L19" s="42">
        <v>0.33</v>
      </c>
      <c r="M19" s="45">
        <v>0.7</v>
      </c>
      <c r="N19" s="50">
        <f t="shared" si="1"/>
        <v>15584.415584415585</v>
      </c>
      <c r="O19" s="24">
        <f t="shared" si="2"/>
        <v>1.2987012987012987</v>
      </c>
      <c r="P19" s="23">
        <v>1</v>
      </c>
      <c r="Q19" s="24">
        <f t="shared" si="3"/>
        <v>231</v>
      </c>
      <c r="R19" s="13"/>
    </row>
    <row r="20" spans="1:18" ht="28.5" customHeight="1">
      <c r="A20" s="28" t="s">
        <v>58</v>
      </c>
      <c r="B20" s="23">
        <v>200</v>
      </c>
      <c r="C20" s="43" t="s">
        <v>164</v>
      </c>
      <c r="D20" s="23">
        <v>12000</v>
      </c>
      <c r="E20" s="23">
        <v>4</v>
      </c>
      <c r="F20" s="23">
        <v>3</v>
      </c>
      <c r="G20" s="23">
        <v>3</v>
      </c>
      <c r="H20" s="47">
        <f t="shared" si="0"/>
        <v>12</v>
      </c>
      <c r="I20" s="23" t="s">
        <v>165</v>
      </c>
      <c r="J20" s="23">
        <v>50</v>
      </c>
      <c r="K20" s="23">
        <v>50</v>
      </c>
      <c r="L20" s="42">
        <v>0.33</v>
      </c>
      <c r="M20" s="45">
        <v>0.7</v>
      </c>
      <c r="N20" s="50">
        <f t="shared" si="1"/>
        <v>10389.61038961039</v>
      </c>
      <c r="O20" s="24">
        <f t="shared" si="2"/>
        <v>0.8658008658008659</v>
      </c>
      <c r="P20" s="23">
        <v>1</v>
      </c>
      <c r="Q20" s="24">
        <f t="shared" si="3"/>
        <v>231</v>
      </c>
      <c r="R20" s="13"/>
    </row>
    <row r="21" spans="1:18" ht="28.5" customHeight="1">
      <c r="A21" s="28" t="s">
        <v>59</v>
      </c>
      <c r="B21" s="23">
        <v>150</v>
      </c>
      <c r="C21" s="43" t="s">
        <v>164</v>
      </c>
      <c r="D21" s="23">
        <v>6000</v>
      </c>
      <c r="E21" s="23">
        <v>4.925</v>
      </c>
      <c r="F21" s="23">
        <v>4</v>
      </c>
      <c r="G21" s="23">
        <v>3</v>
      </c>
      <c r="H21" s="47">
        <f t="shared" si="0"/>
        <v>19.7</v>
      </c>
      <c r="I21" s="23" t="s">
        <v>167</v>
      </c>
      <c r="J21" s="23">
        <v>50</v>
      </c>
      <c r="K21" s="23">
        <v>50</v>
      </c>
      <c r="L21" s="42">
        <v>0.47</v>
      </c>
      <c r="M21" s="45">
        <v>0.7</v>
      </c>
      <c r="N21" s="50">
        <f t="shared" si="1"/>
        <v>8981.762917933132</v>
      </c>
      <c r="O21" s="24">
        <f t="shared" si="2"/>
        <v>1.4969604863221888</v>
      </c>
      <c r="P21" s="23">
        <v>2</v>
      </c>
      <c r="Q21" s="24">
        <f t="shared" si="3"/>
        <v>200.40609137055839</v>
      </c>
      <c r="R21" s="13"/>
    </row>
    <row r="22" spans="1:18" ht="28.5" customHeight="1">
      <c r="A22" s="28" t="s">
        <v>60</v>
      </c>
      <c r="B22" s="23">
        <v>150</v>
      </c>
      <c r="C22" s="43" t="s">
        <v>164</v>
      </c>
      <c r="D22" s="23">
        <v>6000</v>
      </c>
      <c r="E22" s="23">
        <v>1.9</v>
      </c>
      <c r="F22" s="23">
        <v>1.8</v>
      </c>
      <c r="G22" s="23">
        <v>3</v>
      </c>
      <c r="H22" s="47">
        <f t="shared" si="0"/>
        <v>3.42</v>
      </c>
      <c r="I22" s="23" t="s">
        <v>165</v>
      </c>
      <c r="J22" s="23">
        <v>50</v>
      </c>
      <c r="K22" s="23">
        <v>50</v>
      </c>
      <c r="L22" s="42">
        <v>0.33</v>
      </c>
      <c r="M22" s="45">
        <v>0.7</v>
      </c>
      <c r="N22" s="50">
        <f t="shared" si="1"/>
        <v>2220.779220779221</v>
      </c>
      <c r="O22" s="24">
        <f t="shared" si="2"/>
        <v>0.37012987012987014</v>
      </c>
      <c r="P22" s="23">
        <v>1</v>
      </c>
      <c r="Q22" s="24">
        <f t="shared" si="3"/>
        <v>405.2631578947369</v>
      </c>
      <c r="R22" s="13"/>
    </row>
    <row r="23" spans="1:18" ht="28.5" customHeight="1">
      <c r="A23" s="28" t="s">
        <v>61</v>
      </c>
      <c r="B23" s="23">
        <v>150</v>
      </c>
      <c r="C23" s="43" t="s">
        <v>164</v>
      </c>
      <c r="D23" s="23">
        <v>6000</v>
      </c>
      <c r="E23" s="23">
        <v>6</v>
      </c>
      <c r="F23" s="23">
        <v>4.85</v>
      </c>
      <c r="G23" s="23">
        <v>3</v>
      </c>
      <c r="H23" s="47">
        <f t="shared" si="0"/>
        <v>29.099999999999998</v>
      </c>
      <c r="I23" s="23" t="s">
        <v>167</v>
      </c>
      <c r="J23" s="23">
        <v>50</v>
      </c>
      <c r="K23" s="23">
        <v>50</v>
      </c>
      <c r="L23" s="42">
        <v>0.47</v>
      </c>
      <c r="M23" s="45">
        <v>0.7</v>
      </c>
      <c r="N23" s="50">
        <f t="shared" si="1"/>
        <v>13267.477203647419</v>
      </c>
      <c r="O23" s="24">
        <f t="shared" si="2"/>
        <v>2.2112462006079032</v>
      </c>
      <c r="P23" s="23">
        <v>2</v>
      </c>
      <c r="Q23" s="24">
        <f t="shared" si="3"/>
        <v>135.6701030927835</v>
      </c>
      <c r="R23" s="13"/>
    </row>
    <row r="24" spans="1:18" ht="28.5" customHeight="1">
      <c r="A24" s="28" t="s">
        <v>62</v>
      </c>
      <c r="B24" s="23">
        <v>200</v>
      </c>
      <c r="C24" s="43" t="s">
        <v>164</v>
      </c>
      <c r="D24" s="23">
        <v>6000</v>
      </c>
      <c r="E24" s="23">
        <v>6</v>
      </c>
      <c r="F24" s="23">
        <v>2.28</v>
      </c>
      <c r="G24" s="23">
        <v>3</v>
      </c>
      <c r="H24" s="47">
        <f t="shared" si="0"/>
        <v>13.68</v>
      </c>
      <c r="I24" s="23" t="s">
        <v>165</v>
      </c>
      <c r="J24" s="23">
        <v>50</v>
      </c>
      <c r="K24" s="23">
        <v>50</v>
      </c>
      <c r="L24" s="42">
        <v>0.33</v>
      </c>
      <c r="M24" s="45">
        <v>0.7</v>
      </c>
      <c r="N24" s="50">
        <f t="shared" si="1"/>
        <v>11844.155844155845</v>
      </c>
      <c r="O24" s="24">
        <f t="shared" si="2"/>
        <v>1.974025974025974</v>
      </c>
      <c r="P24" s="23">
        <v>2</v>
      </c>
      <c r="Q24" s="24">
        <f t="shared" si="3"/>
        <v>202.63157894736844</v>
      </c>
      <c r="R24" s="13"/>
    </row>
    <row r="25" spans="1:18" ht="28.5" customHeight="1">
      <c r="A25" s="28" t="s">
        <v>63</v>
      </c>
      <c r="B25" s="23">
        <v>250</v>
      </c>
      <c r="C25" s="43" t="s">
        <v>164</v>
      </c>
      <c r="D25" s="23">
        <v>12000</v>
      </c>
      <c r="E25" s="23">
        <v>5.8</v>
      </c>
      <c r="F25" s="23">
        <v>5.8</v>
      </c>
      <c r="G25" s="23">
        <v>3</v>
      </c>
      <c r="H25" s="47">
        <f t="shared" si="0"/>
        <v>33.64</v>
      </c>
      <c r="I25" s="23" t="s">
        <v>168</v>
      </c>
      <c r="J25" s="23">
        <v>50</v>
      </c>
      <c r="K25" s="23">
        <v>50</v>
      </c>
      <c r="L25" s="42">
        <v>0.53</v>
      </c>
      <c r="M25" s="45">
        <v>0.7</v>
      </c>
      <c r="N25" s="50">
        <f t="shared" si="1"/>
        <v>22668.46361185984</v>
      </c>
      <c r="O25" s="24">
        <f t="shared" si="2"/>
        <v>1.8890386343216532</v>
      </c>
      <c r="P25" s="23">
        <v>2</v>
      </c>
      <c r="Q25" s="24">
        <f t="shared" si="3"/>
        <v>264.6848989298454</v>
      </c>
      <c r="R25" s="13"/>
    </row>
    <row r="26" spans="1:18" ht="28.5" customHeight="1">
      <c r="A26" s="28" t="s">
        <v>64</v>
      </c>
      <c r="B26" s="23">
        <v>200</v>
      </c>
      <c r="C26" s="43" t="s">
        <v>164</v>
      </c>
      <c r="D26" s="23">
        <v>12000</v>
      </c>
      <c r="E26" s="23">
        <v>4.8</v>
      </c>
      <c r="F26" s="23">
        <v>3.7</v>
      </c>
      <c r="G26" s="23">
        <v>3</v>
      </c>
      <c r="H26" s="47">
        <f t="shared" si="0"/>
        <v>17.76</v>
      </c>
      <c r="I26" s="23" t="s">
        <v>165</v>
      </c>
      <c r="J26" s="23">
        <v>50</v>
      </c>
      <c r="K26" s="23">
        <v>50</v>
      </c>
      <c r="L26" s="42">
        <v>0.33</v>
      </c>
      <c r="M26" s="45">
        <v>0.7</v>
      </c>
      <c r="N26" s="50">
        <f t="shared" si="1"/>
        <v>15376.62337662338</v>
      </c>
      <c r="O26" s="24">
        <f t="shared" si="2"/>
        <v>1.2813852813852817</v>
      </c>
      <c r="P26" s="23">
        <v>2</v>
      </c>
      <c r="Q26" s="24">
        <f t="shared" si="3"/>
        <v>312.16216216216213</v>
      </c>
      <c r="R26" s="13"/>
    </row>
    <row r="27" spans="1:18" ht="28.5" customHeight="1">
      <c r="A27" s="28" t="s">
        <v>65</v>
      </c>
      <c r="B27" s="23">
        <v>200</v>
      </c>
      <c r="C27" s="43" t="s">
        <v>164</v>
      </c>
      <c r="D27" s="23">
        <v>6000</v>
      </c>
      <c r="E27" s="23">
        <v>3.7</v>
      </c>
      <c r="F27" s="23">
        <v>3.7</v>
      </c>
      <c r="G27" s="23">
        <v>3</v>
      </c>
      <c r="H27" s="47">
        <f t="shared" si="0"/>
        <v>13.690000000000001</v>
      </c>
      <c r="I27" s="23" t="s">
        <v>166</v>
      </c>
      <c r="J27" s="23">
        <v>50</v>
      </c>
      <c r="K27" s="23">
        <v>50</v>
      </c>
      <c r="L27" s="42">
        <v>0.41</v>
      </c>
      <c r="M27" s="45">
        <v>0.7</v>
      </c>
      <c r="N27" s="50">
        <f t="shared" si="1"/>
        <v>9540.069686411152</v>
      </c>
      <c r="O27" s="24">
        <f t="shared" si="2"/>
        <v>1.5900116144018588</v>
      </c>
      <c r="P27" s="23">
        <v>2</v>
      </c>
      <c r="Q27" s="24">
        <f t="shared" si="3"/>
        <v>251.57048940832723</v>
      </c>
      <c r="R27" s="13"/>
    </row>
    <row r="28" spans="1:18" ht="28.5" customHeight="1">
      <c r="A28" s="28" t="s">
        <v>66</v>
      </c>
      <c r="B28" s="23">
        <v>200</v>
      </c>
      <c r="C28" s="43" t="s">
        <v>164</v>
      </c>
      <c r="D28" s="23">
        <v>12000</v>
      </c>
      <c r="E28" s="23">
        <v>4.87</v>
      </c>
      <c r="F28" s="23">
        <v>3.7</v>
      </c>
      <c r="G28" s="23">
        <v>3</v>
      </c>
      <c r="H28" s="47">
        <f t="shared" si="0"/>
        <v>18.019000000000002</v>
      </c>
      <c r="I28" s="23" t="s">
        <v>165</v>
      </c>
      <c r="J28" s="23">
        <v>50</v>
      </c>
      <c r="K28" s="23">
        <v>50</v>
      </c>
      <c r="L28" s="42">
        <v>0.33</v>
      </c>
      <c r="M28" s="45">
        <v>0.7</v>
      </c>
      <c r="N28" s="50">
        <f t="shared" si="1"/>
        <v>15600.865800865802</v>
      </c>
      <c r="O28" s="24">
        <f t="shared" si="2"/>
        <v>1.3000721500721502</v>
      </c>
      <c r="P28" s="23">
        <v>2</v>
      </c>
      <c r="Q28" s="24">
        <f t="shared" si="3"/>
        <v>307.6752316998723</v>
      </c>
      <c r="R28" s="13"/>
    </row>
    <row r="29" spans="1:18" ht="28.5" customHeight="1">
      <c r="A29" s="28" t="s">
        <v>67</v>
      </c>
      <c r="B29" s="23">
        <v>300</v>
      </c>
      <c r="C29" s="43" t="s">
        <v>164</v>
      </c>
      <c r="D29" s="23">
        <v>6000</v>
      </c>
      <c r="E29" s="23">
        <v>4</v>
      </c>
      <c r="F29" s="23">
        <v>3.7</v>
      </c>
      <c r="G29" s="23">
        <v>3</v>
      </c>
      <c r="H29" s="47">
        <f t="shared" si="0"/>
        <v>14.8</v>
      </c>
      <c r="I29" s="23" t="s">
        <v>166</v>
      </c>
      <c r="J29" s="23">
        <v>50</v>
      </c>
      <c r="K29" s="23">
        <v>50</v>
      </c>
      <c r="L29" s="42">
        <v>0.41</v>
      </c>
      <c r="M29" s="45">
        <v>0.7</v>
      </c>
      <c r="N29" s="50">
        <f t="shared" si="1"/>
        <v>15470.383275261325</v>
      </c>
      <c r="O29" s="24">
        <f t="shared" si="2"/>
        <v>2.578397212543554</v>
      </c>
      <c r="P29" s="23">
        <v>3</v>
      </c>
      <c r="Q29" s="24">
        <f t="shared" si="3"/>
        <v>349.05405405405406</v>
      </c>
      <c r="R29" s="13"/>
    </row>
    <row r="30" spans="1:18" ht="28.5" customHeight="1">
      <c r="A30" s="28" t="s">
        <v>68</v>
      </c>
      <c r="B30" s="23">
        <v>200</v>
      </c>
      <c r="C30" s="43" t="s">
        <v>164</v>
      </c>
      <c r="D30" s="23">
        <v>12000</v>
      </c>
      <c r="E30" s="23">
        <v>6</v>
      </c>
      <c r="F30" s="23">
        <v>3.3</v>
      </c>
      <c r="G30" s="23">
        <v>3</v>
      </c>
      <c r="H30" s="47">
        <f aca="true" t="shared" si="4" ref="H30:H50">(E30*F30)</f>
        <v>19.799999999999997</v>
      </c>
      <c r="I30" s="23" t="s">
        <v>165</v>
      </c>
      <c r="J30" s="23">
        <v>50</v>
      </c>
      <c r="K30" s="23">
        <v>50</v>
      </c>
      <c r="L30" s="42">
        <v>0.33</v>
      </c>
      <c r="M30" s="45">
        <v>0.7</v>
      </c>
      <c r="N30" s="50">
        <f aca="true" t="shared" si="5" ref="N30:N50">(B30*H30)/(L30*M30)</f>
        <v>17142.85714285714</v>
      </c>
      <c r="O30" s="24">
        <f aca="true" t="shared" si="6" ref="O30:O50">(N30/D30)</f>
        <v>1.4285714285714284</v>
      </c>
      <c r="P30" s="23">
        <v>2</v>
      </c>
      <c r="Q30" s="24">
        <f aca="true" t="shared" si="7" ref="Q30:Q50">(P30*D30*M30*L30)/(H30)</f>
        <v>280.00000000000006</v>
      </c>
      <c r="R30" s="13"/>
    </row>
    <row r="31" spans="1:18" ht="28.5" customHeight="1">
      <c r="A31" s="28" t="s">
        <v>69</v>
      </c>
      <c r="B31" s="23">
        <v>150</v>
      </c>
      <c r="C31" s="43" t="s">
        <v>164</v>
      </c>
      <c r="D31" s="23">
        <v>6000</v>
      </c>
      <c r="E31" s="23">
        <v>8.9</v>
      </c>
      <c r="F31" s="23">
        <v>6.2</v>
      </c>
      <c r="G31" s="23">
        <v>3</v>
      </c>
      <c r="H31" s="47">
        <f t="shared" si="4"/>
        <v>55.18000000000001</v>
      </c>
      <c r="I31" s="23" t="s">
        <v>168</v>
      </c>
      <c r="J31" s="23">
        <v>50</v>
      </c>
      <c r="K31" s="23">
        <v>50</v>
      </c>
      <c r="L31" s="42">
        <v>0.53</v>
      </c>
      <c r="M31" s="45">
        <v>0.7</v>
      </c>
      <c r="N31" s="50">
        <f t="shared" si="5"/>
        <v>22309.97304582211</v>
      </c>
      <c r="O31" s="24">
        <f t="shared" si="6"/>
        <v>3.7183288409703517</v>
      </c>
      <c r="P31" s="23">
        <v>4</v>
      </c>
      <c r="Q31" s="24">
        <f t="shared" si="7"/>
        <v>161.36281261326565</v>
      </c>
      <c r="R31" s="13"/>
    </row>
    <row r="32" spans="1:18" ht="28.5" customHeight="1">
      <c r="A32" s="28" t="s">
        <v>70</v>
      </c>
      <c r="B32" s="23">
        <v>200</v>
      </c>
      <c r="C32" s="43" t="s">
        <v>164</v>
      </c>
      <c r="D32" s="23">
        <v>12000</v>
      </c>
      <c r="E32" s="23">
        <v>4</v>
      </c>
      <c r="F32" s="23">
        <v>3</v>
      </c>
      <c r="G32" s="23">
        <v>3</v>
      </c>
      <c r="H32" s="47">
        <f t="shared" si="4"/>
        <v>12</v>
      </c>
      <c r="I32" s="23" t="s">
        <v>165</v>
      </c>
      <c r="J32" s="23">
        <v>50</v>
      </c>
      <c r="K32" s="23">
        <v>50</v>
      </c>
      <c r="L32" s="42">
        <v>0.33</v>
      </c>
      <c r="M32" s="45">
        <v>0.7</v>
      </c>
      <c r="N32" s="50">
        <f t="shared" si="5"/>
        <v>10389.61038961039</v>
      </c>
      <c r="O32" s="24">
        <f t="shared" si="6"/>
        <v>0.8658008658008659</v>
      </c>
      <c r="P32" s="23">
        <v>1</v>
      </c>
      <c r="Q32" s="24">
        <f t="shared" si="7"/>
        <v>231</v>
      </c>
      <c r="R32" s="13"/>
    </row>
    <row r="33" spans="1:18" ht="28.5" customHeight="1">
      <c r="A33" s="28" t="s">
        <v>71</v>
      </c>
      <c r="B33" s="23">
        <v>150</v>
      </c>
      <c r="C33" s="43" t="s">
        <v>164</v>
      </c>
      <c r="D33" s="23">
        <v>6000</v>
      </c>
      <c r="E33" s="23">
        <v>3.2</v>
      </c>
      <c r="F33" s="23">
        <v>3</v>
      </c>
      <c r="G33" s="23">
        <v>3</v>
      </c>
      <c r="H33" s="47">
        <f t="shared" si="4"/>
        <v>9.600000000000001</v>
      </c>
      <c r="I33" s="23" t="s">
        <v>165</v>
      </c>
      <c r="J33" s="23">
        <v>50</v>
      </c>
      <c r="K33" s="23">
        <v>50</v>
      </c>
      <c r="L33" s="42">
        <v>0.33</v>
      </c>
      <c r="M33" s="45">
        <v>0.7</v>
      </c>
      <c r="N33" s="50">
        <f t="shared" si="5"/>
        <v>6233.766233766235</v>
      </c>
      <c r="O33" s="24">
        <f t="shared" si="6"/>
        <v>1.038961038961039</v>
      </c>
      <c r="P33" s="23">
        <v>1</v>
      </c>
      <c r="Q33" s="24">
        <f t="shared" si="7"/>
        <v>144.37499999999997</v>
      </c>
      <c r="R33" s="13"/>
    </row>
    <row r="34" spans="1:18" ht="28.5" customHeight="1">
      <c r="A34" s="28" t="s">
        <v>72</v>
      </c>
      <c r="B34" s="23">
        <v>250</v>
      </c>
      <c r="C34" s="43" t="s">
        <v>164</v>
      </c>
      <c r="D34" s="23">
        <v>12000</v>
      </c>
      <c r="E34" s="23">
        <v>5.9</v>
      </c>
      <c r="F34" s="23">
        <v>2.25</v>
      </c>
      <c r="G34" s="23">
        <v>3</v>
      </c>
      <c r="H34" s="47">
        <f t="shared" si="4"/>
        <v>13.275</v>
      </c>
      <c r="I34" s="23" t="s">
        <v>165</v>
      </c>
      <c r="J34" s="23">
        <v>50</v>
      </c>
      <c r="K34" s="23">
        <v>50</v>
      </c>
      <c r="L34" s="42">
        <v>0.33</v>
      </c>
      <c r="M34" s="45">
        <v>0.7</v>
      </c>
      <c r="N34" s="50">
        <f t="shared" si="5"/>
        <v>14366.883116883118</v>
      </c>
      <c r="O34" s="24">
        <f t="shared" si="6"/>
        <v>1.1972402597402598</v>
      </c>
      <c r="P34" s="23">
        <v>1</v>
      </c>
      <c r="Q34" s="24">
        <f t="shared" si="7"/>
        <v>208.81355932203388</v>
      </c>
      <c r="R34" s="13"/>
    </row>
    <row r="35" spans="1:18" ht="28.5" customHeight="1">
      <c r="A35" s="28" t="s">
        <v>73</v>
      </c>
      <c r="B35" s="23">
        <v>250</v>
      </c>
      <c r="C35" s="43" t="s">
        <v>164</v>
      </c>
      <c r="D35" s="23">
        <v>12000</v>
      </c>
      <c r="E35" s="23">
        <v>5.9</v>
      </c>
      <c r="F35" s="23">
        <v>2.25</v>
      </c>
      <c r="G35" s="23">
        <v>3</v>
      </c>
      <c r="H35" s="47">
        <f t="shared" si="4"/>
        <v>13.275</v>
      </c>
      <c r="I35" s="23" t="s">
        <v>165</v>
      </c>
      <c r="J35" s="23">
        <v>50</v>
      </c>
      <c r="K35" s="23">
        <v>50</v>
      </c>
      <c r="L35" s="42">
        <v>0.33</v>
      </c>
      <c r="M35" s="45">
        <v>0.7</v>
      </c>
      <c r="N35" s="50">
        <f t="shared" si="5"/>
        <v>14366.883116883118</v>
      </c>
      <c r="O35" s="24">
        <f t="shared" si="6"/>
        <v>1.1972402597402598</v>
      </c>
      <c r="P35" s="23">
        <v>1</v>
      </c>
      <c r="Q35" s="24">
        <f t="shared" si="7"/>
        <v>208.81355932203388</v>
      </c>
      <c r="R35" s="13"/>
    </row>
    <row r="36" spans="1:18" ht="28.5" customHeight="1">
      <c r="A36" s="28" t="s">
        <v>74</v>
      </c>
      <c r="B36" s="23">
        <v>250</v>
      </c>
      <c r="C36" s="43" t="s">
        <v>164</v>
      </c>
      <c r="D36" s="23">
        <v>6000</v>
      </c>
      <c r="E36" s="23">
        <v>5.9</v>
      </c>
      <c r="F36" s="23">
        <v>4.2</v>
      </c>
      <c r="G36" s="23">
        <v>3</v>
      </c>
      <c r="H36" s="47">
        <f t="shared" si="4"/>
        <v>24.78</v>
      </c>
      <c r="I36" s="23" t="s">
        <v>167</v>
      </c>
      <c r="J36" s="23">
        <v>50</v>
      </c>
      <c r="K36" s="23">
        <v>50</v>
      </c>
      <c r="L36" s="42">
        <v>0.47</v>
      </c>
      <c r="M36" s="45">
        <v>0.7</v>
      </c>
      <c r="N36" s="50">
        <f t="shared" si="5"/>
        <v>18829.787234042557</v>
      </c>
      <c r="O36" s="24">
        <f t="shared" si="6"/>
        <v>3.1382978723404262</v>
      </c>
      <c r="P36" s="23">
        <v>3</v>
      </c>
      <c r="Q36" s="24">
        <f t="shared" si="7"/>
        <v>238.9830508474576</v>
      </c>
      <c r="R36" s="13"/>
    </row>
    <row r="37" spans="1:18" ht="28.5" customHeight="1">
      <c r="A37" s="28" t="s">
        <v>75</v>
      </c>
      <c r="B37" s="23">
        <v>500</v>
      </c>
      <c r="C37" s="43" t="s">
        <v>164</v>
      </c>
      <c r="D37" s="23">
        <v>12000</v>
      </c>
      <c r="E37" s="23">
        <v>12.6</v>
      </c>
      <c r="F37" s="23">
        <v>11.8</v>
      </c>
      <c r="G37" s="23">
        <v>3</v>
      </c>
      <c r="H37" s="47">
        <f t="shared" si="4"/>
        <v>148.68</v>
      </c>
      <c r="I37" s="23" t="s">
        <v>7</v>
      </c>
      <c r="J37" s="23">
        <v>50</v>
      </c>
      <c r="K37" s="23">
        <v>50</v>
      </c>
      <c r="L37" s="42">
        <v>0.63</v>
      </c>
      <c r="M37" s="45">
        <v>0.7</v>
      </c>
      <c r="N37" s="50">
        <f t="shared" si="5"/>
        <v>168571.42857142858</v>
      </c>
      <c r="O37" s="24">
        <f t="shared" si="6"/>
        <v>14.047619047619047</v>
      </c>
      <c r="P37" s="23">
        <v>14</v>
      </c>
      <c r="Q37" s="24">
        <f t="shared" si="7"/>
        <v>498.3050847457626</v>
      </c>
      <c r="R37" s="13"/>
    </row>
    <row r="38" spans="1:18" ht="28.5" customHeight="1">
      <c r="A38" s="28" t="s">
        <v>57</v>
      </c>
      <c r="B38" s="23">
        <v>200</v>
      </c>
      <c r="C38" s="43" t="s">
        <v>164</v>
      </c>
      <c r="D38" s="23">
        <v>6000</v>
      </c>
      <c r="E38" s="23">
        <v>9.8</v>
      </c>
      <c r="F38" s="23">
        <v>5.1</v>
      </c>
      <c r="G38" s="23">
        <v>3</v>
      </c>
      <c r="H38" s="47">
        <f t="shared" si="4"/>
        <v>49.98</v>
      </c>
      <c r="I38" s="23" t="s">
        <v>168</v>
      </c>
      <c r="J38" s="23">
        <v>50</v>
      </c>
      <c r="K38" s="23">
        <v>50</v>
      </c>
      <c r="L38" s="42">
        <v>0.53</v>
      </c>
      <c r="M38" s="45">
        <v>0.7</v>
      </c>
      <c r="N38" s="50">
        <f t="shared" si="5"/>
        <v>26943.396226415094</v>
      </c>
      <c r="O38" s="24">
        <f t="shared" si="6"/>
        <v>4.490566037735849</v>
      </c>
      <c r="P38" s="23">
        <v>5</v>
      </c>
      <c r="Q38" s="24">
        <f t="shared" si="7"/>
        <v>222.68907563025212</v>
      </c>
      <c r="R38" s="13"/>
    </row>
    <row r="39" spans="1:18" ht="28.5" customHeight="1">
      <c r="A39" s="28" t="s">
        <v>76</v>
      </c>
      <c r="B39" s="23">
        <v>250</v>
      </c>
      <c r="C39" s="43" t="s">
        <v>164</v>
      </c>
      <c r="D39" s="23">
        <v>12000</v>
      </c>
      <c r="E39" s="23">
        <v>3.7</v>
      </c>
      <c r="F39" s="23">
        <v>3.7</v>
      </c>
      <c r="G39" s="23">
        <v>3</v>
      </c>
      <c r="H39" s="47">
        <f t="shared" si="4"/>
        <v>13.690000000000001</v>
      </c>
      <c r="I39" s="23" t="s">
        <v>166</v>
      </c>
      <c r="J39" s="23">
        <v>50</v>
      </c>
      <c r="K39" s="23">
        <v>50</v>
      </c>
      <c r="L39" s="42">
        <v>0.41</v>
      </c>
      <c r="M39" s="45">
        <v>0.7</v>
      </c>
      <c r="N39" s="50">
        <f t="shared" si="5"/>
        <v>11925.08710801394</v>
      </c>
      <c r="O39" s="24">
        <f t="shared" si="6"/>
        <v>0.9937572590011617</v>
      </c>
      <c r="P39" s="23">
        <v>1</v>
      </c>
      <c r="Q39" s="24">
        <f t="shared" si="7"/>
        <v>251.57048940832723</v>
      </c>
      <c r="R39" s="13"/>
    </row>
    <row r="40" spans="1:18" ht="28.5" customHeight="1">
      <c r="A40" s="28" t="s">
        <v>77</v>
      </c>
      <c r="B40" s="23">
        <v>150</v>
      </c>
      <c r="C40" s="43" t="s">
        <v>164</v>
      </c>
      <c r="D40" s="23">
        <v>6000</v>
      </c>
      <c r="E40" s="23">
        <v>3.7</v>
      </c>
      <c r="F40" s="23">
        <v>3.7</v>
      </c>
      <c r="G40" s="23">
        <v>3</v>
      </c>
      <c r="H40" s="47">
        <f t="shared" si="4"/>
        <v>13.690000000000001</v>
      </c>
      <c r="I40" s="23" t="s">
        <v>166</v>
      </c>
      <c r="J40" s="23">
        <v>50</v>
      </c>
      <c r="K40" s="23">
        <v>50</v>
      </c>
      <c r="L40" s="42">
        <v>0.41</v>
      </c>
      <c r="M40" s="45">
        <v>0.7</v>
      </c>
      <c r="N40" s="50">
        <f t="shared" si="5"/>
        <v>7155.052264808363</v>
      </c>
      <c r="O40" s="24">
        <f t="shared" si="6"/>
        <v>1.1925087108013939</v>
      </c>
      <c r="P40" s="23">
        <v>1</v>
      </c>
      <c r="Q40" s="24">
        <f t="shared" si="7"/>
        <v>125.78524470416362</v>
      </c>
      <c r="R40" s="13"/>
    </row>
    <row r="41" spans="1:18" ht="28.5" customHeight="1">
      <c r="A41" s="28" t="s">
        <v>78</v>
      </c>
      <c r="B41" s="23">
        <v>150</v>
      </c>
      <c r="C41" s="43" t="s">
        <v>164</v>
      </c>
      <c r="D41" s="23">
        <v>6000</v>
      </c>
      <c r="E41" s="23">
        <v>3.7</v>
      </c>
      <c r="F41" s="23">
        <v>3.7</v>
      </c>
      <c r="G41" s="23">
        <v>3</v>
      </c>
      <c r="H41" s="47">
        <f t="shared" si="4"/>
        <v>13.690000000000001</v>
      </c>
      <c r="I41" s="23" t="s">
        <v>166</v>
      </c>
      <c r="J41" s="23">
        <v>50</v>
      </c>
      <c r="K41" s="23">
        <v>50</v>
      </c>
      <c r="L41" s="42">
        <v>0.41</v>
      </c>
      <c r="M41" s="45">
        <v>0.7</v>
      </c>
      <c r="N41" s="50">
        <f t="shared" si="5"/>
        <v>7155.052264808363</v>
      </c>
      <c r="O41" s="24">
        <f t="shared" si="6"/>
        <v>1.1925087108013939</v>
      </c>
      <c r="P41" s="23">
        <v>1</v>
      </c>
      <c r="Q41" s="24">
        <f t="shared" si="7"/>
        <v>125.78524470416362</v>
      </c>
      <c r="R41" s="13"/>
    </row>
    <row r="42" spans="1:18" ht="28.5" customHeight="1">
      <c r="A42" s="28" t="s">
        <v>79</v>
      </c>
      <c r="B42" s="23">
        <v>100</v>
      </c>
      <c r="C42" s="43" t="s">
        <v>164</v>
      </c>
      <c r="D42" s="23">
        <v>12000</v>
      </c>
      <c r="E42" s="23">
        <v>5.075</v>
      </c>
      <c r="F42" s="23">
        <v>3.7</v>
      </c>
      <c r="G42" s="23">
        <v>3</v>
      </c>
      <c r="H42" s="47">
        <f t="shared" si="4"/>
        <v>18.7775</v>
      </c>
      <c r="I42" s="23" t="s">
        <v>165</v>
      </c>
      <c r="J42" s="23">
        <v>50</v>
      </c>
      <c r="K42" s="23">
        <v>50</v>
      </c>
      <c r="L42" s="42">
        <v>0.33</v>
      </c>
      <c r="M42" s="45">
        <v>0.7</v>
      </c>
      <c r="N42" s="50">
        <f t="shared" si="5"/>
        <v>8128.787878787879</v>
      </c>
      <c r="O42" s="24">
        <f t="shared" si="6"/>
        <v>0.67739898989899</v>
      </c>
      <c r="P42" s="23">
        <v>1</v>
      </c>
      <c r="Q42" s="24">
        <f t="shared" si="7"/>
        <v>147.62348555452004</v>
      </c>
      <c r="R42" s="13"/>
    </row>
    <row r="43" spans="1:18" ht="28.5" customHeight="1">
      <c r="A43" s="28" t="s">
        <v>80</v>
      </c>
      <c r="B43" s="23">
        <v>200</v>
      </c>
      <c r="C43" s="43" t="s">
        <v>164</v>
      </c>
      <c r="D43" s="23">
        <v>12000</v>
      </c>
      <c r="E43" s="23">
        <v>3.7</v>
      </c>
      <c r="F43" s="23">
        <v>2.725</v>
      </c>
      <c r="G43" s="23">
        <v>3</v>
      </c>
      <c r="H43" s="47">
        <f t="shared" si="4"/>
        <v>10.082500000000001</v>
      </c>
      <c r="I43" s="23" t="s">
        <v>165</v>
      </c>
      <c r="J43" s="23">
        <v>50</v>
      </c>
      <c r="K43" s="23">
        <v>50</v>
      </c>
      <c r="L43" s="42">
        <v>0.33</v>
      </c>
      <c r="M43" s="45">
        <v>0.7</v>
      </c>
      <c r="N43" s="50">
        <f t="shared" si="5"/>
        <v>8729.437229437232</v>
      </c>
      <c r="O43" s="24">
        <f t="shared" si="6"/>
        <v>0.7274531024531026</v>
      </c>
      <c r="P43" s="23">
        <v>1</v>
      </c>
      <c r="Q43" s="24">
        <f t="shared" si="7"/>
        <v>274.9318125464914</v>
      </c>
      <c r="R43" s="13"/>
    </row>
    <row r="44" spans="1:18" ht="28.5" customHeight="1">
      <c r="A44" s="28" t="s">
        <v>81</v>
      </c>
      <c r="B44" s="23">
        <v>500</v>
      </c>
      <c r="C44" s="43" t="s">
        <v>164</v>
      </c>
      <c r="D44" s="23">
        <v>12000</v>
      </c>
      <c r="E44" s="23">
        <v>3.7</v>
      </c>
      <c r="F44" s="23">
        <v>3.375</v>
      </c>
      <c r="G44" s="23">
        <v>3</v>
      </c>
      <c r="H44" s="47">
        <f t="shared" si="4"/>
        <v>12.4875</v>
      </c>
      <c r="I44" s="23" t="s">
        <v>165</v>
      </c>
      <c r="J44" s="23">
        <v>50</v>
      </c>
      <c r="K44" s="23">
        <v>50</v>
      </c>
      <c r="L44" s="42">
        <v>0.33</v>
      </c>
      <c r="M44" s="45">
        <v>0.7</v>
      </c>
      <c r="N44" s="50">
        <f t="shared" si="5"/>
        <v>27029.22077922078</v>
      </c>
      <c r="O44" s="24">
        <f t="shared" si="6"/>
        <v>2.252435064935065</v>
      </c>
      <c r="P44" s="23">
        <v>2</v>
      </c>
      <c r="Q44" s="24">
        <f t="shared" si="7"/>
        <v>443.9639639639639</v>
      </c>
      <c r="R44" s="13"/>
    </row>
    <row r="45" spans="1:18" ht="28.5" customHeight="1">
      <c r="A45" s="28" t="s">
        <v>82</v>
      </c>
      <c r="B45" s="23">
        <v>150</v>
      </c>
      <c r="C45" s="43" t="s">
        <v>164</v>
      </c>
      <c r="D45" s="23">
        <v>6000</v>
      </c>
      <c r="E45" s="23">
        <v>5.8</v>
      </c>
      <c r="F45" s="23">
        <v>5.8</v>
      </c>
      <c r="G45" s="23">
        <v>3</v>
      </c>
      <c r="H45" s="47">
        <f t="shared" si="4"/>
        <v>33.64</v>
      </c>
      <c r="I45" s="23" t="s">
        <v>168</v>
      </c>
      <c r="J45" s="23">
        <v>50</v>
      </c>
      <c r="K45" s="23">
        <v>50</v>
      </c>
      <c r="L45" s="42">
        <v>0.53</v>
      </c>
      <c r="M45" s="45">
        <v>0.7</v>
      </c>
      <c r="N45" s="50">
        <f t="shared" si="5"/>
        <v>13601.078167115904</v>
      </c>
      <c r="O45" s="24">
        <f t="shared" si="6"/>
        <v>2.266846361185984</v>
      </c>
      <c r="P45" s="23">
        <v>3</v>
      </c>
      <c r="Q45" s="24">
        <f t="shared" si="7"/>
        <v>198.51367419738406</v>
      </c>
      <c r="R45" s="13"/>
    </row>
    <row r="46" spans="1:18" ht="28.5" customHeight="1">
      <c r="A46" s="28" t="s">
        <v>83</v>
      </c>
      <c r="B46" s="23">
        <v>250</v>
      </c>
      <c r="C46" s="43" t="s">
        <v>164</v>
      </c>
      <c r="D46" s="23">
        <v>12000</v>
      </c>
      <c r="E46" s="23">
        <v>7</v>
      </c>
      <c r="F46" s="23">
        <v>2.9</v>
      </c>
      <c r="G46" s="23">
        <v>3</v>
      </c>
      <c r="H46" s="47">
        <f t="shared" si="4"/>
        <v>20.3</v>
      </c>
      <c r="I46" s="23" t="s">
        <v>166</v>
      </c>
      <c r="J46" s="23">
        <v>50</v>
      </c>
      <c r="K46" s="23">
        <v>50</v>
      </c>
      <c r="L46" s="42">
        <v>0.41</v>
      </c>
      <c r="M46" s="45">
        <v>0.7</v>
      </c>
      <c r="N46" s="50">
        <f t="shared" si="5"/>
        <v>17682.926829268294</v>
      </c>
      <c r="O46" s="24">
        <f t="shared" si="6"/>
        <v>1.4735772357723578</v>
      </c>
      <c r="P46" s="23">
        <v>2</v>
      </c>
      <c r="Q46" s="24">
        <f t="shared" si="7"/>
        <v>339.3103448275862</v>
      </c>
      <c r="R46" s="13"/>
    </row>
    <row r="47" spans="1:18" ht="28.5" customHeight="1">
      <c r="A47" s="28" t="s">
        <v>84</v>
      </c>
      <c r="B47" s="23">
        <v>100</v>
      </c>
      <c r="C47" s="43" t="s">
        <v>164</v>
      </c>
      <c r="D47" s="23">
        <v>6000</v>
      </c>
      <c r="E47" s="23">
        <v>3</v>
      </c>
      <c r="F47" s="23">
        <v>2</v>
      </c>
      <c r="G47" s="23">
        <v>3</v>
      </c>
      <c r="H47" s="47">
        <f t="shared" si="4"/>
        <v>6</v>
      </c>
      <c r="I47" s="23" t="s">
        <v>165</v>
      </c>
      <c r="J47" s="23">
        <v>50</v>
      </c>
      <c r="K47" s="23">
        <v>50</v>
      </c>
      <c r="L47" s="42">
        <v>0.33</v>
      </c>
      <c r="M47" s="45">
        <v>0.7</v>
      </c>
      <c r="N47" s="50">
        <f t="shared" si="5"/>
        <v>2597.4025974025976</v>
      </c>
      <c r="O47" s="24">
        <f t="shared" si="6"/>
        <v>0.43290043290043295</v>
      </c>
      <c r="P47" s="23">
        <v>1</v>
      </c>
      <c r="Q47" s="24">
        <f t="shared" si="7"/>
        <v>231</v>
      </c>
      <c r="R47" s="13"/>
    </row>
    <row r="48" spans="1:18" ht="28.5" customHeight="1">
      <c r="A48" s="28" t="s">
        <v>85</v>
      </c>
      <c r="B48" s="23">
        <v>500</v>
      </c>
      <c r="C48" s="43" t="s">
        <v>164</v>
      </c>
      <c r="D48" s="23">
        <v>12000</v>
      </c>
      <c r="E48" s="23">
        <v>11.2</v>
      </c>
      <c r="F48" s="23">
        <v>5</v>
      </c>
      <c r="G48" s="23">
        <v>3</v>
      </c>
      <c r="H48" s="47">
        <f t="shared" si="4"/>
        <v>56</v>
      </c>
      <c r="I48" s="23" t="s">
        <v>168</v>
      </c>
      <c r="J48" s="23">
        <v>50</v>
      </c>
      <c r="K48" s="23">
        <v>50</v>
      </c>
      <c r="L48" s="42">
        <v>0.53</v>
      </c>
      <c r="M48" s="45">
        <v>0.7</v>
      </c>
      <c r="N48" s="50">
        <f t="shared" si="5"/>
        <v>75471.69811320755</v>
      </c>
      <c r="O48" s="24">
        <f t="shared" si="6"/>
        <v>6.289308176100628</v>
      </c>
      <c r="P48" s="23">
        <v>7</v>
      </c>
      <c r="Q48" s="24">
        <f t="shared" si="7"/>
        <v>556.4999999999999</v>
      </c>
      <c r="R48" s="13"/>
    </row>
    <row r="49" spans="1:18" ht="28.5" customHeight="1">
      <c r="A49" s="28" t="s">
        <v>86</v>
      </c>
      <c r="B49" s="23">
        <v>100</v>
      </c>
      <c r="C49" s="43" t="s">
        <v>164</v>
      </c>
      <c r="D49" s="23">
        <v>6000</v>
      </c>
      <c r="E49" s="23">
        <v>19.8</v>
      </c>
      <c r="F49" s="23">
        <v>2</v>
      </c>
      <c r="G49" s="23">
        <v>3</v>
      </c>
      <c r="H49" s="47">
        <f t="shared" si="4"/>
        <v>39.6</v>
      </c>
      <c r="I49" s="23" t="s">
        <v>167</v>
      </c>
      <c r="J49" s="23">
        <v>50</v>
      </c>
      <c r="K49" s="23">
        <v>50</v>
      </c>
      <c r="L49" s="42">
        <v>0.47</v>
      </c>
      <c r="M49" s="45">
        <v>0.7</v>
      </c>
      <c r="N49" s="50">
        <f t="shared" si="5"/>
        <v>12036.47416413374</v>
      </c>
      <c r="O49" s="24">
        <f t="shared" si="6"/>
        <v>2.0060790273556233</v>
      </c>
      <c r="P49" s="23">
        <v>2</v>
      </c>
      <c r="Q49" s="24">
        <f t="shared" si="7"/>
        <v>99.69696969696969</v>
      </c>
      <c r="R49" s="13"/>
    </row>
    <row r="50" spans="1:18" ht="28.5" customHeight="1">
      <c r="A50" s="28" t="s">
        <v>87</v>
      </c>
      <c r="B50" s="23">
        <v>200</v>
      </c>
      <c r="C50" s="43" t="s">
        <v>164</v>
      </c>
      <c r="D50" s="23">
        <v>6000</v>
      </c>
      <c r="E50" s="23">
        <v>14.4</v>
      </c>
      <c r="F50" s="23">
        <v>5.8</v>
      </c>
      <c r="G50" s="23">
        <v>3</v>
      </c>
      <c r="H50" s="47">
        <f t="shared" si="4"/>
        <v>83.52</v>
      </c>
      <c r="I50" s="23" t="s">
        <v>7</v>
      </c>
      <c r="J50" s="23">
        <v>50</v>
      </c>
      <c r="K50" s="23">
        <v>50</v>
      </c>
      <c r="L50" s="42">
        <v>0.63</v>
      </c>
      <c r="M50" s="45">
        <v>0.7</v>
      </c>
      <c r="N50" s="50">
        <f t="shared" si="5"/>
        <v>37877.551020408166</v>
      </c>
      <c r="O50" s="24">
        <f t="shared" si="6"/>
        <v>6.312925170068028</v>
      </c>
      <c r="P50" s="23">
        <v>7</v>
      </c>
      <c r="Q50" s="24">
        <f t="shared" si="7"/>
        <v>221.76724137931032</v>
      </c>
      <c r="R50" s="13"/>
    </row>
    <row r="51" spans="1:18" ht="28.5" customHeight="1">
      <c r="A51" s="28" t="s">
        <v>119</v>
      </c>
      <c r="B51" s="23">
        <v>100</v>
      </c>
      <c r="C51" s="43" t="s">
        <v>164</v>
      </c>
      <c r="D51" s="23">
        <v>6000</v>
      </c>
      <c r="E51" s="23">
        <v>59.2</v>
      </c>
      <c r="F51" s="23">
        <v>2.5</v>
      </c>
      <c r="G51" s="23">
        <v>3</v>
      </c>
      <c r="H51" s="47">
        <f aca="true" t="shared" si="8" ref="H51:H56">(E51*F51)</f>
        <v>148</v>
      </c>
      <c r="I51" s="23" t="s">
        <v>167</v>
      </c>
      <c r="J51" s="23">
        <v>50</v>
      </c>
      <c r="K51" s="23">
        <v>50</v>
      </c>
      <c r="L51" s="42">
        <v>0.47</v>
      </c>
      <c r="M51" s="45">
        <v>0.7</v>
      </c>
      <c r="N51" s="50">
        <f aca="true" t="shared" si="9" ref="N51:N56">(B51*H51)/(L51*M51)</f>
        <v>44984.80243161095</v>
      </c>
      <c r="O51" s="24">
        <f aca="true" t="shared" si="10" ref="O51:O56">(N51/D51)</f>
        <v>7.497467071935159</v>
      </c>
      <c r="P51" s="23">
        <v>4</v>
      </c>
      <c r="Q51" s="24">
        <f aca="true" t="shared" si="11" ref="Q51:Q56">(P51*D51*M51*L51)/(H51)</f>
        <v>53.351351351351354</v>
      </c>
      <c r="R51" s="13"/>
    </row>
    <row r="52" spans="1:18" ht="28.5" customHeight="1">
      <c r="A52" s="28" t="s">
        <v>120</v>
      </c>
      <c r="B52" s="23">
        <v>100</v>
      </c>
      <c r="C52" s="43" t="s">
        <v>164</v>
      </c>
      <c r="D52" s="23">
        <v>6000</v>
      </c>
      <c r="E52" s="23">
        <v>18.4</v>
      </c>
      <c r="F52" s="23">
        <v>2.5</v>
      </c>
      <c r="G52" s="23">
        <v>3</v>
      </c>
      <c r="H52" s="47">
        <f t="shared" si="8"/>
        <v>46</v>
      </c>
      <c r="I52" s="23" t="s">
        <v>167</v>
      </c>
      <c r="J52" s="23">
        <v>50</v>
      </c>
      <c r="K52" s="23">
        <v>50</v>
      </c>
      <c r="L52" s="42">
        <v>0.47</v>
      </c>
      <c r="M52" s="45">
        <v>0.7</v>
      </c>
      <c r="N52" s="50">
        <f t="shared" si="9"/>
        <v>13981.762917933132</v>
      </c>
      <c r="O52" s="24">
        <f t="shared" si="10"/>
        <v>2.3302938196555223</v>
      </c>
      <c r="P52" s="23">
        <v>2</v>
      </c>
      <c r="Q52" s="24">
        <f t="shared" si="11"/>
        <v>85.82608695652173</v>
      </c>
      <c r="R52" s="13"/>
    </row>
    <row r="53" spans="1:18" ht="28.5" customHeight="1">
      <c r="A53" s="28" t="s">
        <v>155</v>
      </c>
      <c r="B53" s="23">
        <v>100</v>
      </c>
      <c r="C53" s="43" t="s">
        <v>164</v>
      </c>
      <c r="D53" s="23">
        <v>6000</v>
      </c>
      <c r="E53" s="23">
        <v>24</v>
      </c>
      <c r="F53" s="23">
        <v>2.5</v>
      </c>
      <c r="G53" s="23">
        <v>3</v>
      </c>
      <c r="H53" s="47">
        <f t="shared" si="8"/>
        <v>60</v>
      </c>
      <c r="I53" s="23" t="s">
        <v>167</v>
      </c>
      <c r="J53" s="23">
        <v>50</v>
      </c>
      <c r="K53" s="23">
        <v>50</v>
      </c>
      <c r="L53" s="42">
        <v>0.47</v>
      </c>
      <c r="M53" s="45">
        <v>0.7</v>
      </c>
      <c r="N53" s="50">
        <f t="shared" si="9"/>
        <v>18237.082066869305</v>
      </c>
      <c r="O53" s="24">
        <f t="shared" si="10"/>
        <v>3.039513677811551</v>
      </c>
      <c r="P53" s="23">
        <v>2</v>
      </c>
      <c r="Q53" s="24">
        <f t="shared" si="11"/>
        <v>65.8</v>
      </c>
      <c r="R53" s="13"/>
    </row>
    <row r="54" spans="1:18" ht="28.5" customHeight="1">
      <c r="A54" s="28" t="s">
        <v>156</v>
      </c>
      <c r="B54" s="23">
        <v>100</v>
      </c>
      <c r="C54" s="43" t="s">
        <v>164</v>
      </c>
      <c r="D54" s="23">
        <v>6000</v>
      </c>
      <c r="E54" s="23">
        <v>40.1</v>
      </c>
      <c r="F54" s="23">
        <v>2.5</v>
      </c>
      <c r="G54" s="23">
        <v>3</v>
      </c>
      <c r="H54" s="47">
        <f t="shared" si="8"/>
        <v>100.25</v>
      </c>
      <c r="I54" s="23" t="s">
        <v>167</v>
      </c>
      <c r="J54" s="23">
        <v>50</v>
      </c>
      <c r="K54" s="23">
        <v>50</v>
      </c>
      <c r="L54" s="42">
        <v>0.47</v>
      </c>
      <c r="M54" s="45">
        <v>0.7</v>
      </c>
      <c r="N54" s="50">
        <f t="shared" si="9"/>
        <v>30471.124620060793</v>
      </c>
      <c r="O54" s="24">
        <f t="shared" si="10"/>
        <v>5.078520770010132</v>
      </c>
      <c r="P54" s="23">
        <v>3</v>
      </c>
      <c r="Q54" s="24">
        <f t="shared" si="11"/>
        <v>59.072319201995015</v>
      </c>
      <c r="R54" s="13"/>
    </row>
    <row r="55" spans="1:18" ht="28.5" customHeight="1">
      <c r="A55" s="28" t="s">
        <v>160</v>
      </c>
      <c r="B55" s="23">
        <v>100</v>
      </c>
      <c r="C55" s="43" t="s">
        <v>164</v>
      </c>
      <c r="D55" s="23">
        <v>6000</v>
      </c>
      <c r="E55" s="23">
        <v>10.4</v>
      </c>
      <c r="F55" s="23">
        <v>1.6</v>
      </c>
      <c r="G55" s="23">
        <v>3</v>
      </c>
      <c r="H55" s="47">
        <f t="shared" si="8"/>
        <v>16.64</v>
      </c>
      <c r="I55" s="23" t="s">
        <v>166</v>
      </c>
      <c r="J55" s="23">
        <v>50</v>
      </c>
      <c r="K55" s="23">
        <v>50</v>
      </c>
      <c r="L55" s="42">
        <v>0.41</v>
      </c>
      <c r="M55" s="45">
        <v>0.7</v>
      </c>
      <c r="N55" s="50">
        <f t="shared" si="9"/>
        <v>5797.909407665506</v>
      </c>
      <c r="O55" s="24">
        <f t="shared" si="10"/>
        <v>0.9663182346109176</v>
      </c>
      <c r="P55" s="23">
        <v>1</v>
      </c>
      <c r="Q55" s="24">
        <f t="shared" si="11"/>
        <v>103.48557692307692</v>
      </c>
      <c r="R55" s="13"/>
    </row>
    <row r="56" spans="1:18" ht="28.5" customHeight="1">
      <c r="A56" s="28" t="s">
        <v>158</v>
      </c>
      <c r="B56" s="23">
        <v>100</v>
      </c>
      <c r="C56" s="43" t="s">
        <v>164</v>
      </c>
      <c r="D56" s="23">
        <v>6000</v>
      </c>
      <c r="E56" s="23">
        <v>20.4</v>
      </c>
      <c r="F56" s="23">
        <v>3.8</v>
      </c>
      <c r="G56" s="23">
        <v>3</v>
      </c>
      <c r="H56" s="47">
        <f t="shared" si="8"/>
        <v>77.52</v>
      </c>
      <c r="I56" s="23" t="s">
        <v>168</v>
      </c>
      <c r="J56" s="23">
        <v>50</v>
      </c>
      <c r="K56" s="23">
        <v>50</v>
      </c>
      <c r="L56" s="42">
        <v>0.53</v>
      </c>
      <c r="M56" s="45">
        <v>0.7</v>
      </c>
      <c r="N56" s="50">
        <f t="shared" si="9"/>
        <v>20894.878706199463</v>
      </c>
      <c r="O56" s="24">
        <f t="shared" si="10"/>
        <v>3.482479784366577</v>
      </c>
      <c r="P56" s="23">
        <v>2</v>
      </c>
      <c r="Q56" s="24">
        <f t="shared" si="11"/>
        <v>57.43034055727554</v>
      </c>
      <c r="R56" s="13"/>
    </row>
    <row r="57" spans="1:18" ht="18" customHeight="1">
      <c r="A57" s="30" t="s">
        <v>32</v>
      </c>
      <c r="B57" s="5" t="s">
        <v>16</v>
      </c>
      <c r="C57" s="2"/>
      <c r="D57" s="2"/>
      <c r="E57" s="4" t="s">
        <v>33</v>
      </c>
      <c r="F57" s="2"/>
      <c r="G57" s="3" t="s">
        <v>34</v>
      </c>
      <c r="H57" s="3" t="s">
        <v>35</v>
      </c>
      <c r="I57" s="2"/>
      <c r="J57" s="2"/>
      <c r="K57" s="4" t="s">
        <v>36</v>
      </c>
      <c r="L57" s="5" t="s">
        <v>37</v>
      </c>
      <c r="M57" s="2"/>
      <c r="N57" s="2"/>
      <c r="O57" s="4" t="s">
        <v>38</v>
      </c>
      <c r="P57" s="2"/>
      <c r="Q57" s="31"/>
      <c r="R57" s="13"/>
    </row>
    <row r="58" spans="1:18" ht="18" customHeight="1">
      <c r="A58" s="3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1"/>
      <c r="R58" s="13"/>
    </row>
    <row r="59" spans="1:18" ht="18" customHeight="1">
      <c r="A59" s="33" t="s">
        <v>39</v>
      </c>
      <c r="B59" s="34" t="s">
        <v>35</v>
      </c>
      <c r="C59" s="35"/>
      <c r="D59" s="35"/>
      <c r="E59" s="36" t="s">
        <v>40</v>
      </c>
      <c r="F59" s="35"/>
      <c r="G59" s="37" t="s">
        <v>34</v>
      </c>
      <c r="H59" s="37" t="s">
        <v>35</v>
      </c>
      <c r="I59" s="35"/>
      <c r="J59" s="35"/>
      <c r="K59" s="36" t="s">
        <v>41</v>
      </c>
      <c r="L59" s="35"/>
      <c r="M59" s="35"/>
      <c r="N59" s="35"/>
      <c r="O59" s="35"/>
      <c r="P59" s="35"/>
      <c r="Q59" s="29"/>
      <c r="R59" s="13"/>
    </row>
    <row r="60" ht="0.75" customHeight="1"/>
  </sheetData>
  <mergeCells count="4">
    <mergeCell ref="E6:H6"/>
    <mergeCell ref="J6:K6"/>
    <mergeCell ref="L6:M6"/>
    <mergeCell ref="O6:P6"/>
  </mergeCells>
  <printOptions/>
  <pageMargins left="0.5" right="0.5" top="0.5" bottom="0.55" header="0.492125985" footer="0.492125985"/>
  <pageSetup fitToHeight="1" fitToWidth="1" horizontalDpi="300" verticalDpi="3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1" transitionEvaluation="1" transitionEntry="1"/>
  <dimension ref="A1:R32"/>
  <sheetViews>
    <sheetView showGridLines="0"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8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14" t="s">
        <v>42</v>
      </c>
      <c r="P1" s="16" t="s">
        <v>1</v>
      </c>
      <c r="Q1" s="17"/>
      <c r="R1" s="13"/>
    </row>
    <row r="2" spans="1:18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14"/>
      <c r="R2" s="13"/>
    </row>
    <row r="3" spans="1:18" ht="18.75" customHeight="1">
      <c r="A3" s="8"/>
      <c r="M3" s="6"/>
      <c r="N3" s="16" t="s">
        <v>5</v>
      </c>
      <c r="O3" s="12"/>
      <c r="P3" s="12"/>
      <c r="Q3" s="14"/>
      <c r="R3" s="13"/>
    </row>
    <row r="4" spans="1:18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43</v>
      </c>
      <c r="K4" s="11"/>
      <c r="L4" s="11"/>
      <c r="M4" s="11" t="s">
        <v>174</v>
      </c>
      <c r="N4" s="11"/>
      <c r="O4" s="11"/>
      <c r="P4" s="11"/>
      <c r="Q4" s="10"/>
      <c r="R4" s="13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  <c r="R6" s="13"/>
    </row>
    <row r="7" spans="1:18" ht="18" customHeight="1">
      <c r="A7" s="9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  <c r="R7" s="13"/>
    </row>
    <row r="8" spans="1:18" s="40" customFormat="1" ht="28.5" customHeight="1">
      <c r="A8" s="38" t="s">
        <v>177</v>
      </c>
      <c r="B8" s="43">
        <v>150</v>
      </c>
      <c r="C8" s="43" t="s">
        <v>176</v>
      </c>
      <c r="D8" s="43">
        <v>11400</v>
      </c>
      <c r="E8" s="43">
        <v>10</v>
      </c>
      <c r="F8" s="43">
        <v>12.5</v>
      </c>
      <c r="G8" s="43">
        <v>5.5</v>
      </c>
      <c r="H8" s="46">
        <f aca="true" t="shared" si="0" ref="H8:H27">(E8*F8)</f>
        <v>125</v>
      </c>
      <c r="I8" s="43" t="s">
        <v>171</v>
      </c>
      <c r="J8" s="43">
        <v>75</v>
      </c>
      <c r="K8" s="43">
        <v>50</v>
      </c>
      <c r="L8" s="41">
        <v>0.59</v>
      </c>
      <c r="M8" s="44">
        <v>0.7</v>
      </c>
      <c r="N8" s="48">
        <f aca="true" t="shared" si="1" ref="N8:N27">(B8*H8)/(L8*M8)</f>
        <v>45399.51573849879</v>
      </c>
      <c r="O8" s="49">
        <f aca="true" t="shared" si="2" ref="O8:O27">(N8/D8)</f>
        <v>3.9824136612718237</v>
      </c>
      <c r="P8" s="43">
        <v>4</v>
      </c>
      <c r="Q8" s="49">
        <f aca="true" t="shared" si="3" ref="Q8:Q27">(P8*D8*M8*L8)/(H8)</f>
        <v>150.66239999999996</v>
      </c>
      <c r="R8" s="39"/>
    </row>
    <row r="9" spans="1:18" ht="28.5" customHeight="1">
      <c r="A9" s="28"/>
      <c r="B9" s="23"/>
      <c r="C9" s="43"/>
      <c r="D9" s="23"/>
      <c r="E9" s="23"/>
      <c r="F9" s="23"/>
      <c r="G9" s="23"/>
      <c r="H9" s="47">
        <f t="shared" si="0"/>
        <v>0</v>
      </c>
      <c r="I9" s="23"/>
      <c r="J9" s="23"/>
      <c r="K9" s="23"/>
      <c r="L9" s="42"/>
      <c r="M9" s="45"/>
      <c r="N9" s="50" t="e">
        <f t="shared" si="1"/>
        <v>#DIV/0!</v>
      </c>
      <c r="O9" s="24" t="e">
        <f t="shared" si="2"/>
        <v>#DIV/0!</v>
      </c>
      <c r="P9" s="23"/>
      <c r="Q9" s="24" t="e">
        <f t="shared" si="3"/>
        <v>#DIV/0!</v>
      </c>
      <c r="R9" s="13"/>
    </row>
    <row r="10" spans="1:18" ht="28.5" customHeight="1">
      <c r="A10" s="28"/>
      <c r="B10" s="23"/>
      <c r="C10" s="43"/>
      <c r="D10" s="23"/>
      <c r="E10" s="23"/>
      <c r="F10" s="23"/>
      <c r="G10" s="23"/>
      <c r="H10" s="47">
        <f t="shared" si="0"/>
        <v>0</v>
      </c>
      <c r="I10" s="23"/>
      <c r="J10" s="23"/>
      <c r="K10" s="23"/>
      <c r="L10" s="42"/>
      <c r="M10" s="45"/>
      <c r="N10" s="50" t="e">
        <f t="shared" si="1"/>
        <v>#DIV/0!</v>
      </c>
      <c r="O10" s="24" t="e">
        <f t="shared" si="2"/>
        <v>#DIV/0!</v>
      </c>
      <c r="P10" s="23"/>
      <c r="Q10" s="24" t="e">
        <f t="shared" si="3"/>
        <v>#DIV/0!</v>
      </c>
      <c r="R10" s="13"/>
    </row>
    <row r="11" spans="1:18" ht="28.5" customHeight="1">
      <c r="A11" s="28"/>
      <c r="B11" s="23"/>
      <c r="C11" s="43"/>
      <c r="D11" s="23"/>
      <c r="E11" s="23"/>
      <c r="F11" s="23"/>
      <c r="G11" s="23"/>
      <c r="H11" s="47">
        <f t="shared" si="0"/>
        <v>0</v>
      </c>
      <c r="I11" s="23"/>
      <c r="J11" s="23"/>
      <c r="K11" s="23"/>
      <c r="L11" s="42"/>
      <c r="M11" s="45"/>
      <c r="N11" s="50" t="e">
        <f t="shared" si="1"/>
        <v>#DIV/0!</v>
      </c>
      <c r="O11" s="24" t="e">
        <f t="shared" si="2"/>
        <v>#DIV/0!</v>
      </c>
      <c r="P11" s="23"/>
      <c r="Q11" s="24" t="e">
        <f t="shared" si="3"/>
        <v>#DIV/0!</v>
      </c>
      <c r="R11" s="13"/>
    </row>
    <row r="12" spans="1:18" ht="28.5" customHeight="1">
      <c r="A12" s="28"/>
      <c r="B12" s="23"/>
      <c r="C12" s="43"/>
      <c r="D12" s="23"/>
      <c r="E12" s="23"/>
      <c r="F12" s="23"/>
      <c r="G12" s="23"/>
      <c r="H12" s="47">
        <f t="shared" si="0"/>
        <v>0</v>
      </c>
      <c r="I12" s="23"/>
      <c r="J12" s="23"/>
      <c r="K12" s="23"/>
      <c r="L12" s="42"/>
      <c r="M12" s="45"/>
      <c r="N12" s="50" t="e">
        <f t="shared" si="1"/>
        <v>#DIV/0!</v>
      </c>
      <c r="O12" s="24" t="e">
        <f t="shared" si="2"/>
        <v>#DIV/0!</v>
      </c>
      <c r="P12" s="23"/>
      <c r="Q12" s="24" t="e">
        <f t="shared" si="3"/>
        <v>#DIV/0!</v>
      </c>
      <c r="R12" s="13"/>
    </row>
    <row r="13" spans="1:18" ht="28.5" customHeight="1">
      <c r="A13" s="28"/>
      <c r="B13" s="23"/>
      <c r="C13" s="43"/>
      <c r="D13" s="23"/>
      <c r="E13" s="23"/>
      <c r="F13" s="23"/>
      <c r="G13" s="23"/>
      <c r="H13" s="47">
        <f t="shared" si="0"/>
        <v>0</v>
      </c>
      <c r="I13" s="23"/>
      <c r="J13" s="23"/>
      <c r="K13" s="23"/>
      <c r="L13" s="42"/>
      <c r="M13" s="45"/>
      <c r="N13" s="50" t="e">
        <f t="shared" si="1"/>
        <v>#DIV/0!</v>
      </c>
      <c r="O13" s="24" t="e">
        <f t="shared" si="2"/>
        <v>#DIV/0!</v>
      </c>
      <c r="P13" s="23"/>
      <c r="Q13" s="24" t="e">
        <f t="shared" si="3"/>
        <v>#DIV/0!</v>
      </c>
      <c r="R13" s="13"/>
    </row>
    <row r="14" spans="1:18" ht="28.5" customHeight="1">
      <c r="A14" s="28"/>
      <c r="B14" s="23"/>
      <c r="C14" s="43"/>
      <c r="D14" s="23"/>
      <c r="E14" s="23"/>
      <c r="F14" s="23"/>
      <c r="G14" s="23"/>
      <c r="H14" s="47">
        <f t="shared" si="0"/>
        <v>0</v>
      </c>
      <c r="I14" s="23"/>
      <c r="J14" s="23"/>
      <c r="K14" s="23"/>
      <c r="L14" s="42"/>
      <c r="M14" s="45"/>
      <c r="N14" s="50" t="e">
        <f t="shared" si="1"/>
        <v>#DIV/0!</v>
      </c>
      <c r="O14" s="24" t="e">
        <f t="shared" si="2"/>
        <v>#DIV/0!</v>
      </c>
      <c r="P14" s="23">
        <v>2</v>
      </c>
      <c r="Q14" s="24" t="e">
        <f t="shared" si="3"/>
        <v>#DIV/0!</v>
      </c>
      <c r="R14" s="13"/>
    </row>
    <row r="15" spans="1:18" ht="28.5" customHeight="1">
      <c r="A15" s="28"/>
      <c r="B15" s="23"/>
      <c r="C15" s="43"/>
      <c r="D15" s="23"/>
      <c r="E15" s="23"/>
      <c r="F15" s="23"/>
      <c r="G15" s="23"/>
      <c r="H15" s="47">
        <f t="shared" si="0"/>
        <v>0</v>
      </c>
      <c r="I15" s="23"/>
      <c r="J15" s="23"/>
      <c r="K15" s="23"/>
      <c r="L15" s="42"/>
      <c r="M15" s="45"/>
      <c r="N15" s="50" t="e">
        <f t="shared" si="1"/>
        <v>#DIV/0!</v>
      </c>
      <c r="O15" s="24" t="e">
        <f t="shared" si="2"/>
        <v>#DIV/0!</v>
      </c>
      <c r="P15" s="23">
        <v>2</v>
      </c>
      <c r="Q15" s="24" t="e">
        <f t="shared" si="3"/>
        <v>#DIV/0!</v>
      </c>
      <c r="R15" s="13"/>
    </row>
    <row r="16" spans="1:18" ht="28.5" customHeight="1">
      <c r="A16" s="28"/>
      <c r="B16" s="23"/>
      <c r="C16" s="43"/>
      <c r="D16" s="23"/>
      <c r="E16" s="23"/>
      <c r="F16" s="23"/>
      <c r="G16" s="23"/>
      <c r="H16" s="47">
        <f t="shared" si="0"/>
        <v>0</v>
      </c>
      <c r="I16" s="23"/>
      <c r="J16" s="23"/>
      <c r="K16" s="23"/>
      <c r="L16" s="42"/>
      <c r="M16" s="45"/>
      <c r="N16" s="50" t="e">
        <f t="shared" si="1"/>
        <v>#DIV/0!</v>
      </c>
      <c r="O16" s="24" t="e">
        <f t="shared" si="2"/>
        <v>#DIV/0!</v>
      </c>
      <c r="P16" s="23">
        <v>1</v>
      </c>
      <c r="Q16" s="24" t="e">
        <f t="shared" si="3"/>
        <v>#DIV/0!</v>
      </c>
      <c r="R16" s="13"/>
    </row>
    <row r="17" spans="1:18" ht="28.5" customHeight="1">
      <c r="A17" s="28"/>
      <c r="B17" s="23"/>
      <c r="C17" s="43"/>
      <c r="D17" s="23"/>
      <c r="E17" s="23"/>
      <c r="F17" s="23"/>
      <c r="G17" s="23"/>
      <c r="H17" s="47">
        <f t="shared" si="0"/>
        <v>0</v>
      </c>
      <c r="I17" s="23"/>
      <c r="J17" s="23"/>
      <c r="K17" s="23"/>
      <c r="L17" s="42"/>
      <c r="M17" s="45"/>
      <c r="N17" s="50" t="e">
        <f t="shared" si="1"/>
        <v>#DIV/0!</v>
      </c>
      <c r="O17" s="24" t="e">
        <f t="shared" si="2"/>
        <v>#DIV/0!</v>
      </c>
      <c r="P17" s="23">
        <v>1</v>
      </c>
      <c r="Q17" s="24" t="e">
        <f t="shared" si="3"/>
        <v>#DIV/0!</v>
      </c>
      <c r="R17" s="13"/>
    </row>
    <row r="18" spans="1:18" ht="28.5" customHeight="1">
      <c r="A18" s="28"/>
      <c r="B18" s="23"/>
      <c r="C18" s="43"/>
      <c r="D18" s="23"/>
      <c r="E18" s="23"/>
      <c r="F18" s="23"/>
      <c r="G18" s="23"/>
      <c r="H18" s="47">
        <f t="shared" si="0"/>
        <v>0</v>
      </c>
      <c r="I18" s="23"/>
      <c r="J18" s="23"/>
      <c r="K18" s="23"/>
      <c r="L18" s="42"/>
      <c r="M18" s="45"/>
      <c r="N18" s="50" t="e">
        <f t="shared" si="1"/>
        <v>#DIV/0!</v>
      </c>
      <c r="O18" s="24" t="e">
        <f t="shared" si="2"/>
        <v>#DIV/0!</v>
      </c>
      <c r="P18" s="23">
        <v>2</v>
      </c>
      <c r="Q18" s="24" t="e">
        <f t="shared" si="3"/>
        <v>#DIV/0!</v>
      </c>
      <c r="R18" s="13"/>
    </row>
    <row r="19" spans="1:18" ht="28.5" customHeight="1">
      <c r="A19" s="28"/>
      <c r="B19" s="23"/>
      <c r="C19" s="43"/>
      <c r="D19" s="23"/>
      <c r="E19" s="23"/>
      <c r="F19" s="23"/>
      <c r="G19" s="23"/>
      <c r="H19" s="47">
        <f t="shared" si="0"/>
        <v>0</v>
      </c>
      <c r="I19" s="23"/>
      <c r="J19" s="23"/>
      <c r="K19" s="23"/>
      <c r="L19" s="42"/>
      <c r="M19" s="45"/>
      <c r="N19" s="50" t="e">
        <f t="shared" si="1"/>
        <v>#DIV/0!</v>
      </c>
      <c r="O19" s="24" t="e">
        <f t="shared" si="2"/>
        <v>#DIV/0!</v>
      </c>
      <c r="P19" s="23">
        <v>1</v>
      </c>
      <c r="Q19" s="24" t="e">
        <f t="shared" si="3"/>
        <v>#DIV/0!</v>
      </c>
      <c r="R19" s="13"/>
    </row>
    <row r="20" spans="1:18" ht="28.5" customHeight="1">
      <c r="A20" s="28"/>
      <c r="B20" s="23"/>
      <c r="C20" s="43"/>
      <c r="D20" s="23"/>
      <c r="E20" s="23"/>
      <c r="F20" s="23"/>
      <c r="G20" s="23"/>
      <c r="H20" s="47">
        <f t="shared" si="0"/>
        <v>0</v>
      </c>
      <c r="I20" s="23"/>
      <c r="J20" s="23"/>
      <c r="K20" s="23"/>
      <c r="L20" s="42"/>
      <c r="M20" s="45"/>
      <c r="N20" s="50" t="e">
        <f t="shared" si="1"/>
        <v>#DIV/0!</v>
      </c>
      <c r="O20" s="24" t="e">
        <f t="shared" si="2"/>
        <v>#DIV/0!</v>
      </c>
      <c r="P20" s="23">
        <v>1</v>
      </c>
      <c r="Q20" s="24" t="e">
        <f t="shared" si="3"/>
        <v>#DIV/0!</v>
      </c>
      <c r="R20" s="13"/>
    </row>
    <row r="21" spans="1:18" ht="28.5" customHeight="1">
      <c r="A21" s="28"/>
      <c r="B21" s="23"/>
      <c r="C21" s="43"/>
      <c r="D21" s="23"/>
      <c r="E21" s="23"/>
      <c r="F21" s="23"/>
      <c r="G21" s="23"/>
      <c r="H21" s="47">
        <f t="shared" si="0"/>
        <v>0</v>
      </c>
      <c r="I21" s="23"/>
      <c r="J21" s="23"/>
      <c r="K21" s="23"/>
      <c r="L21" s="42"/>
      <c r="M21" s="45"/>
      <c r="N21" s="50" t="e">
        <f t="shared" si="1"/>
        <v>#DIV/0!</v>
      </c>
      <c r="O21" s="24" t="e">
        <f t="shared" si="2"/>
        <v>#DIV/0!</v>
      </c>
      <c r="P21" s="23">
        <v>2</v>
      </c>
      <c r="Q21" s="24" t="e">
        <f t="shared" si="3"/>
        <v>#DIV/0!</v>
      </c>
      <c r="R21" s="13"/>
    </row>
    <row r="22" spans="1:18" ht="28.5" customHeight="1">
      <c r="A22" s="28"/>
      <c r="B22" s="23"/>
      <c r="C22" s="43"/>
      <c r="D22" s="23"/>
      <c r="E22" s="23"/>
      <c r="F22" s="23"/>
      <c r="G22" s="23"/>
      <c r="H22" s="47">
        <f t="shared" si="0"/>
        <v>0</v>
      </c>
      <c r="I22" s="23"/>
      <c r="J22" s="23"/>
      <c r="K22" s="23"/>
      <c r="L22" s="42"/>
      <c r="M22" s="45"/>
      <c r="N22" s="50" t="e">
        <f t="shared" si="1"/>
        <v>#DIV/0!</v>
      </c>
      <c r="O22" s="24" t="e">
        <f t="shared" si="2"/>
        <v>#DIV/0!</v>
      </c>
      <c r="P22" s="23">
        <v>1</v>
      </c>
      <c r="Q22" s="24" t="e">
        <f t="shared" si="3"/>
        <v>#DIV/0!</v>
      </c>
      <c r="R22" s="13"/>
    </row>
    <row r="23" spans="1:18" ht="28.5" customHeight="1">
      <c r="A23" s="28"/>
      <c r="B23" s="23"/>
      <c r="C23" s="43"/>
      <c r="D23" s="23"/>
      <c r="E23" s="23"/>
      <c r="F23" s="23"/>
      <c r="G23" s="23"/>
      <c r="H23" s="47">
        <f t="shared" si="0"/>
        <v>0</v>
      </c>
      <c r="I23" s="23"/>
      <c r="J23" s="23"/>
      <c r="K23" s="23"/>
      <c r="L23" s="42"/>
      <c r="M23" s="45"/>
      <c r="N23" s="50" t="e">
        <f t="shared" si="1"/>
        <v>#DIV/0!</v>
      </c>
      <c r="O23" s="24" t="e">
        <f t="shared" si="2"/>
        <v>#DIV/0!</v>
      </c>
      <c r="P23" s="23">
        <v>2</v>
      </c>
      <c r="Q23" s="24" t="e">
        <f t="shared" si="3"/>
        <v>#DIV/0!</v>
      </c>
      <c r="R23" s="13"/>
    </row>
    <row r="24" spans="1:18" ht="28.5" customHeight="1">
      <c r="A24" s="28"/>
      <c r="B24" s="23"/>
      <c r="C24" s="43"/>
      <c r="D24" s="23"/>
      <c r="E24" s="23"/>
      <c r="F24" s="23"/>
      <c r="G24" s="23"/>
      <c r="H24" s="47">
        <f t="shared" si="0"/>
        <v>0</v>
      </c>
      <c r="I24" s="23"/>
      <c r="J24" s="23"/>
      <c r="K24" s="23"/>
      <c r="L24" s="42"/>
      <c r="M24" s="45"/>
      <c r="N24" s="50" t="e">
        <f t="shared" si="1"/>
        <v>#DIV/0!</v>
      </c>
      <c r="O24" s="24" t="e">
        <f t="shared" si="2"/>
        <v>#DIV/0!</v>
      </c>
      <c r="P24" s="23">
        <v>2</v>
      </c>
      <c r="Q24" s="24" t="e">
        <f t="shared" si="3"/>
        <v>#DIV/0!</v>
      </c>
      <c r="R24" s="13"/>
    </row>
    <row r="25" spans="1:18" ht="28.5" customHeight="1">
      <c r="A25" s="28"/>
      <c r="B25" s="23"/>
      <c r="C25" s="43"/>
      <c r="D25" s="23"/>
      <c r="E25" s="23"/>
      <c r="F25" s="23"/>
      <c r="G25" s="23"/>
      <c r="H25" s="47">
        <f t="shared" si="0"/>
        <v>0</v>
      </c>
      <c r="I25" s="23"/>
      <c r="J25" s="23"/>
      <c r="K25" s="23"/>
      <c r="L25" s="42"/>
      <c r="M25" s="45"/>
      <c r="N25" s="50" t="e">
        <f t="shared" si="1"/>
        <v>#DIV/0!</v>
      </c>
      <c r="O25" s="24" t="e">
        <f t="shared" si="2"/>
        <v>#DIV/0!</v>
      </c>
      <c r="P25" s="23">
        <v>2</v>
      </c>
      <c r="Q25" s="24" t="e">
        <f t="shared" si="3"/>
        <v>#DIV/0!</v>
      </c>
      <c r="R25" s="13"/>
    </row>
    <row r="26" spans="1:18" ht="28.5" customHeight="1">
      <c r="A26" s="28"/>
      <c r="B26" s="23"/>
      <c r="C26" s="43"/>
      <c r="D26" s="23"/>
      <c r="E26" s="23"/>
      <c r="F26" s="23"/>
      <c r="G26" s="23"/>
      <c r="H26" s="47">
        <f t="shared" si="0"/>
        <v>0</v>
      </c>
      <c r="I26" s="23"/>
      <c r="J26" s="23"/>
      <c r="K26" s="23"/>
      <c r="L26" s="42"/>
      <c r="M26" s="45"/>
      <c r="N26" s="50" t="e">
        <f t="shared" si="1"/>
        <v>#DIV/0!</v>
      </c>
      <c r="O26" s="24" t="e">
        <f t="shared" si="2"/>
        <v>#DIV/0!</v>
      </c>
      <c r="P26" s="23">
        <v>2</v>
      </c>
      <c r="Q26" s="24" t="e">
        <f t="shared" si="3"/>
        <v>#DIV/0!</v>
      </c>
      <c r="R26" s="13"/>
    </row>
    <row r="27" spans="1:18" ht="28.5" customHeight="1">
      <c r="A27" s="28"/>
      <c r="B27" s="23"/>
      <c r="C27" s="43"/>
      <c r="D27" s="23"/>
      <c r="E27" s="23"/>
      <c r="F27" s="23"/>
      <c r="G27" s="23"/>
      <c r="H27" s="47">
        <f t="shared" si="0"/>
        <v>0</v>
      </c>
      <c r="I27" s="23"/>
      <c r="J27" s="23"/>
      <c r="K27" s="23"/>
      <c r="L27" s="42"/>
      <c r="M27" s="45"/>
      <c r="N27" s="50" t="e">
        <f t="shared" si="1"/>
        <v>#DIV/0!</v>
      </c>
      <c r="O27" s="24" t="e">
        <f t="shared" si="2"/>
        <v>#DIV/0!</v>
      </c>
      <c r="P27" s="23">
        <v>2</v>
      </c>
      <c r="Q27" s="24" t="e">
        <f t="shared" si="3"/>
        <v>#DIV/0!</v>
      </c>
      <c r="R27" s="13"/>
    </row>
    <row r="28" spans="1:18" ht="28.5" customHeight="1">
      <c r="A28" s="28"/>
      <c r="B28" s="23"/>
      <c r="C28" s="43"/>
      <c r="D28" s="23"/>
      <c r="E28" s="23"/>
      <c r="F28" s="23"/>
      <c r="G28" s="23"/>
      <c r="H28" s="47">
        <f>(E28*F28)</f>
        <v>0</v>
      </c>
      <c r="I28" s="23"/>
      <c r="J28" s="23"/>
      <c r="K28" s="23"/>
      <c r="L28" s="42"/>
      <c r="M28" s="45"/>
      <c r="N28" s="50" t="e">
        <f>(B28*H28)/(L28*M28)</f>
        <v>#DIV/0!</v>
      </c>
      <c r="O28" s="24" t="e">
        <f>(N28/D28)</f>
        <v>#DIV/0!</v>
      </c>
      <c r="P28" s="23">
        <v>1</v>
      </c>
      <c r="Q28" s="24" t="e">
        <f>(P28*D28*M28*L28)/(H28)</f>
        <v>#DIV/0!</v>
      </c>
      <c r="R28" s="13"/>
    </row>
    <row r="29" spans="1:18" ht="28.5" customHeight="1">
      <c r="A29" s="28"/>
      <c r="B29" s="23"/>
      <c r="C29" s="43"/>
      <c r="D29" s="23"/>
      <c r="E29" s="23"/>
      <c r="F29" s="23"/>
      <c r="G29" s="23"/>
      <c r="H29" s="47">
        <f>(E29*F29)</f>
        <v>0</v>
      </c>
      <c r="I29" s="23"/>
      <c r="J29" s="23"/>
      <c r="K29" s="23"/>
      <c r="L29" s="42"/>
      <c r="M29" s="45"/>
      <c r="N29" s="50" t="e">
        <f>(B29*H29)/(L29*M29)</f>
        <v>#DIV/0!</v>
      </c>
      <c r="O29" s="24" t="e">
        <f>(N29/D29)</f>
        <v>#DIV/0!</v>
      </c>
      <c r="P29" s="23">
        <v>2</v>
      </c>
      <c r="Q29" s="24" t="e">
        <f>(P29*D29*M29*L29)/(H29)</f>
        <v>#DIV/0!</v>
      </c>
      <c r="R29" s="13"/>
    </row>
    <row r="30" spans="1:18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  <c r="R30" s="13"/>
    </row>
    <row r="31" spans="1:18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  <c r="R31" s="13"/>
    </row>
    <row r="32" spans="1:18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  <c r="R32" s="13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 transitionEvaluation="1" transitionEntry="1">
    <pageSetUpPr fitToPage="1"/>
  </sheetPr>
  <dimension ref="A1:R48"/>
  <sheetViews>
    <sheetView showGridLines="0" view="pageBreakPreview" zoomScale="60" zoomScaleNormal="75" workbookViewId="0" topLeftCell="A1">
      <selection activeCell="G16" sqref="G16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8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14" t="s">
        <v>42</v>
      </c>
      <c r="P1" s="16" t="s">
        <v>1</v>
      </c>
      <c r="Q1" s="17"/>
      <c r="R1" s="13"/>
    </row>
    <row r="2" spans="1:18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14"/>
      <c r="R2" s="13"/>
    </row>
    <row r="3" spans="1:18" ht="18.75" customHeight="1">
      <c r="A3" s="8"/>
      <c r="M3" s="6"/>
      <c r="N3" s="16" t="s">
        <v>5</v>
      </c>
      <c r="O3" s="12"/>
      <c r="P3" s="12"/>
      <c r="Q3" s="14"/>
      <c r="R3" s="13"/>
    </row>
    <row r="4" spans="1:18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43</v>
      </c>
      <c r="K4" s="11"/>
      <c r="L4" s="11"/>
      <c r="M4" s="11" t="s">
        <v>172</v>
      </c>
      <c r="N4" s="11"/>
      <c r="O4" s="11"/>
      <c r="P4" s="11"/>
      <c r="Q4" s="10"/>
      <c r="R4" s="13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  <c r="R6" s="13"/>
    </row>
    <row r="7" spans="1:18" ht="18" customHeight="1">
      <c r="A7" s="9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  <c r="R7" s="13"/>
    </row>
    <row r="8" spans="1:18" s="40" customFormat="1" ht="28.5" customHeight="1">
      <c r="A8" s="38" t="s">
        <v>178</v>
      </c>
      <c r="B8" s="43">
        <v>500</v>
      </c>
      <c r="C8" s="43" t="s">
        <v>164</v>
      </c>
      <c r="D8" s="43">
        <v>5400</v>
      </c>
      <c r="E8" s="43">
        <v>3.78</v>
      </c>
      <c r="F8" s="43">
        <v>3.5</v>
      </c>
      <c r="G8" s="43">
        <v>3</v>
      </c>
      <c r="H8" s="46">
        <f aca="true" t="shared" si="0" ref="H8:H22">(E8*F8)</f>
        <v>13.229999999999999</v>
      </c>
      <c r="I8" s="43" t="s">
        <v>166</v>
      </c>
      <c r="J8" s="43">
        <v>50</v>
      </c>
      <c r="K8" s="43">
        <v>50</v>
      </c>
      <c r="L8" s="41">
        <v>0.41</v>
      </c>
      <c r="M8" s="44">
        <v>0.7</v>
      </c>
      <c r="N8" s="48">
        <f aca="true" t="shared" si="1" ref="N8:N22">(B8*H8)/(L8*M8)</f>
        <v>23048.780487804877</v>
      </c>
      <c r="O8" s="49">
        <f aca="true" t="shared" si="2" ref="O8:O22">(N8/D8)</f>
        <v>4.2682926829268295</v>
      </c>
      <c r="P8" s="43">
        <v>4</v>
      </c>
      <c r="Q8" s="49">
        <f aca="true" t="shared" si="3" ref="Q8:Q22">(P8*D8*M8*L8)/(H8)</f>
        <v>468.57142857142856</v>
      </c>
      <c r="R8" s="39"/>
    </row>
    <row r="9" spans="1:18" ht="28.5" customHeight="1">
      <c r="A9" s="28" t="s">
        <v>179</v>
      </c>
      <c r="B9" s="23">
        <v>500</v>
      </c>
      <c r="C9" s="43" t="s">
        <v>164</v>
      </c>
      <c r="D9" s="43">
        <v>5400</v>
      </c>
      <c r="E9" s="23">
        <v>3.77</v>
      </c>
      <c r="F9" s="23">
        <v>3.5</v>
      </c>
      <c r="G9" s="23">
        <v>3</v>
      </c>
      <c r="H9" s="47">
        <f t="shared" si="0"/>
        <v>13.195</v>
      </c>
      <c r="I9" s="23" t="s">
        <v>166</v>
      </c>
      <c r="J9" s="23">
        <v>50</v>
      </c>
      <c r="K9" s="23">
        <v>50</v>
      </c>
      <c r="L9" s="41">
        <v>0.41</v>
      </c>
      <c r="M9" s="45">
        <v>0.7</v>
      </c>
      <c r="N9" s="50">
        <f t="shared" si="1"/>
        <v>22987.80487804878</v>
      </c>
      <c r="O9" s="24">
        <f t="shared" si="2"/>
        <v>4.257000903342367</v>
      </c>
      <c r="P9" s="23">
        <v>4</v>
      </c>
      <c r="Q9" s="24">
        <f t="shared" si="3"/>
        <v>469.81432360742696</v>
      </c>
      <c r="R9" s="13"/>
    </row>
    <row r="10" spans="1:18" ht="28.5" customHeight="1">
      <c r="A10" s="28" t="s">
        <v>180</v>
      </c>
      <c r="B10" s="23">
        <v>500</v>
      </c>
      <c r="C10" s="43" t="s">
        <v>164</v>
      </c>
      <c r="D10" s="43">
        <v>5400</v>
      </c>
      <c r="E10" s="23">
        <v>7.6</v>
      </c>
      <c r="F10" s="23">
        <v>7.08</v>
      </c>
      <c r="G10" s="23">
        <v>3</v>
      </c>
      <c r="H10" s="47">
        <f t="shared" si="0"/>
        <v>53.808</v>
      </c>
      <c r="I10" s="23" t="s">
        <v>171</v>
      </c>
      <c r="J10" s="23">
        <v>50</v>
      </c>
      <c r="K10" s="23">
        <v>50</v>
      </c>
      <c r="L10" s="42">
        <v>0.57</v>
      </c>
      <c r="M10" s="45">
        <v>0.7</v>
      </c>
      <c r="N10" s="50">
        <f t="shared" si="1"/>
        <v>67428.57142857143</v>
      </c>
      <c r="O10" s="24">
        <f t="shared" si="2"/>
        <v>12.486772486772487</v>
      </c>
      <c r="P10" s="23">
        <v>12</v>
      </c>
      <c r="Q10" s="24">
        <f t="shared" si="3"/>
        <v>480.5084745762711</v>
      </c>
      <c r="R10" s="13"/>
    </row>
    <row r="11" spans="1:18" ht="28.5" customHeight="1">
      <c r="A11" s="28" t="s">
        <v>63</v>
      </c>
      <c r="B11" s="23">
        <v>250</v>
      </c>
      <c r="C11" s="43" t="s">
        <v>164</v>
      </c>
      <c r="D11" s="43">
        <v>5400</v>
      </c>
      <c r="E11" s="23">
        <v>7.65</v>
      </c>
      <c r="F11" s="23">
        <v>7.6</v>
      </c>
      <c r="G11" s="23">
        <v>3</v>
      </c>
      <c r="H11" s="47">
        <f t="shared" si="0"/>
        <v>58.14</v>
      </c>
      <c r="I11" s="23" t="s">
        <v>171</v>
      </c>
      <c r="J11" s="23">
        <v>50</v>
      </c>
      <c r="K11" s="23">
        <v>50</v>
      </c>
      <c r="L11" s="42">
        <v>0.57</v>
      </c>
      <c r="M11" s="45">
        <v>0.7</v>
      </c>
      <c r="N11" s="50">
        <f t="shared" si="1"/>
        <v>36428.571428571435</v>
      </c>
      <c r="O11" s="24">
        <f t="shared" si="2"/>
        <v>6.746031746031747</v>
      </c>
      <c r="P11" s="23">
        <v>8</v>
      </c>
      <c r="Q11" s="24">
        <f t="shared" si="3"/>
        <v>296.47058823529403</v>
      </c>
      <c r="R11" s="13"/>
    </row>
    <row r="12" spans="1:18" ht="28.5" customHeight="1">
      <c r="A12" s="28" t="s">
        <v>181</v>
      </c>
      <c r="B12" s="23">
        <v>500</v>
      </c>
      <c r="C12" s="43" t="s">
        <v>164</v>
      </c>
      <c r="D12" s="43">
        <v>5400</v>
      </c>
      <c r="E12" s="23">
        <v>3.14</v>
      </c>
      <c r="F12" s="23">
        <v>7.6</v>
      </c>
      <c r="G12" s="23">
        <v>3</v>
      </c>
      <c r="H12" s="47">
        <f t="shared" si="0"/>
        <v>23.864</v>
      </c>
      <c r="I12" s="23" t="s">
        <v>165</v>
      </c>
      <c r="J12" s="23">
        <v>50</v>
      </c>
      <c r="K12" s="23">
        <v>50</v>
      </c>
      <c r="L12" s="42">
        <v>0.33</v>
      </c>
      <c r="M12" s="45">
        <v>0.7</v>
      </c>
      <c r="N12" s="50">
        <f t="shared" si="1"/>
        <v>51653.67965367966</v>
      </c>
      <c r="O12" s="24">
        <f t="shared" si="2"/>
        <v>9.5654962321629</v>
      </c>
      <c r="P12" s="23">
        <v>9</v>
      </c>
      <c r="Q12" s="24">
        <f t="shared" si="3"/>
        <v>470.44083137780757</v>
      </c>
      <c r="R12" s="13"/>
    </row>
    <row r="13" spans="1:18" ht="28.5" customHeight="1">
      <c r="A13" s="28" t="s">
        <v>182</v>
      </c>
      <c r="B13" s="23">
        <v>150</v>
      </c>
      <c r="C13" s="43" t="s">
        <v>164</v>
      </c>
      <c r="D13" s="43">
        <v>2700</v>
      </c>
      <c r="E13" s="23">
        <v>2.6</v>
      </c>
      <c r="F13" s="23">
        <v>1.9</v>
      </c>
      <c r="G13" s="23">
        <v>3</v>
      </c>
      <c r="H13" s="47">
        <f t="shared" si="0"/>
        <v>4.9399999999999995</v>
      </c>
      <c r="I13" s="23" t="s">
        <v>165</v>
      </c>
      <c r="J13" s="23">
        <v>50</v>
      </c>
      <c r="K13" s="23">
        <v>50</v>
      </c>
      <c r="L13" s="42">
        <v>0.33</v>
      </c>
      <c r="M13" s="45">
        <v>0.7</v>
      </c>
      <c r="N13" s="50">
        <f>(B13*H13)/(L13*M13)</f>
        <v>3207.7922077922076</v>
      </c>
      <c r="O13" s="24">
        <f>(N13/D13)</f>
        <v>1.188071188071188</v>
      </c>
      <c r="P13" s="23">
        <v>1</v>
      </c>
      <c r="Q13" s="24">
        <f>(P13*D13*M13*L13)/(H13)</f>
        <v>126.25506072874494</v>
      </c>
      <c r="R13" s="13"/>
    </row>
    <row r="14" spans="1:18" ht="28.5" customHeight="1">
      <c r="A14" s="28" t="s">
        <v>183</v>
      </c>
      <c r="B14" s="23">
        <v>150</v>
      </c>
      <c r="C14" s="43" t="s">
        <v>164</v>
      </c>
      <c r="D14" s="43">
        <v>5400</v>
      </c>
      <c r="E14" s="23">
        <v>7.55</v>
      </c>
      <c r="F14" s="23">
        <v>2.65</v>
      </c>
      <c r="G14" s="23">
        <v>3</v>
      </c>
      <c r="H14" s="47">
        <f t="shared" si="0"/>
        <v>20.0075</v>
      </c>
      <c r="I14" s="23" t="s">
        <v>166</v>
      </c>
      <c r="J14" s="23">
        <v>50</v>
      </c>
      <c r="K14" s="23">
        <v>50</v>
      </c>
      <c r="L14" s="42">
        <v>0.41</v>
      </c>
      <c r="M14" s="45">
        <v>0.7</v>
      </c>
      <c r="N14" s="50">
        <f t="shared" si="1"/>
        <v>10456.881533101046</v>
      </c>
      <c r="O14" s="24">
        <f t="shared" si="2"/>
        <v>1.9364595431668605</v>
      </c>
      <c r="P14" s="23">
        <v>6</v>
      </c>
      <c r="Q14" s="24">
        <f t="shared" si="3"/>
        <v>464.76571285767835</v>
      </c>
      <c r="R14" s="13"/>
    </row>
    <row r="15" spans="1:18" ht="28.5" customHeight="1">
      <c r="A15" s="28" t="s">
        <v>62</v>
      </c>
      <c r="B15" s="23">
        <v>250</v>
      </c>
      <c r="C15" s="43" t="s">
        <v>164</v>
      </c>
      <c r="D15" s="43">
        <v>5400</v>
      </c>
      <c r="E15" s="23">
        <v>3.98</v>
      </c>
      <c r="F15" s="23">
        <v>2.03</v>
      </c>
      <c r="G15" s="23">
        <v>3</v>
      </c>
      <c r="H15" s="47">
        <f t="shared" si="0"/>
        <v>8.0794</v>
      </c>
      <c r="I15" s="23" t="s">
        <v>171</v>
      </c>
      <c r="J15" s="23">
        <v>50</v>
      </c>
      <c r="K15" s="23">
        <v>50</v>
      </c>
      <c r="L15" s="42">
        <v>0.41</v>
      </c>
      <c r="M15" s="45">
        <v>0.7</v>
      </c>
      <c r="N15" s="50">
        <f t="shared" si="1"/>
        <v>7037.804878048781</v>
      </c>
      <c r="O15" s="24">
        <f t="shared" si="2"/>
        <v>1.303297199638663</v>
      </c>
      <c r="P15" s="23">
        <v>2</v>
      </c>
      <c r="Q15" s="24">
        <f t="shared" si="3"/>
        <v>383.64234967943156</v>
      </c>
      <c r="R15" s="13"/>
    </row>
    <row r="16" spans="1:18" ht="28.5" customHeight="1">
      <c r="A16" s="28" t="s">
        <v>184</v>
      </c>
      <c r="B16" s="23">
        <v>150</v>
      </c>
      <c r="C16" s="43" t="s">
        <v>164</v>
      </c>
      <c r="D16" s="43">
        <v>5400</v>
      </c>
      <c r="E16" s="23">
        <v>9.7</v>
      </c>
      <c r="F16" s="23">
        <v>7.55</v>
      </c>
      <c r="G16" s="23">
        <v>3</v>
      </c>
      <c r="H16" s="47">
        <f t="shared" si="0"/>
        <v>73.235</v>
      </c>
      <c r="I16" s="23" t="s">
        <v>165</v>
      </c>
      <c r="J16" s="23">
        <v>50</v>
      </c>
      <c r="K16" s="23">
        <v>50</v>
      </c>
      <c r="L16" s="42">
        <v>0.57</v>
      </c>
      <c r="M16" s="45">
        <v>0.7</v>
      </c>
      <c r="N16" s="50">
        <f t="shared" si="1"/>
        <v>27531.954887218046</v>
      </c>
      <c r="O16" s="24">
        <f t="shared" si="2"/>
        <v>5.098510164299638</v>
      </c>
      <c r="P16" s="23">
        <v>6</v>
      </c>
      <c r="Q16" s="24">
        <f t="shared" si="3"/>
        <v>176.5221547074486</v>
      </c>
      <c r="R16" s="13"/>
    </row>
    <row r="17" spans="1:18" ht="28.5" customHeight="1">
      <c r="A17" s="28" t="s">
        <v>185</v>
      </c>
      <c r="B17" s="23">
        <v>300</v>
      </c>
      <c r="C17" s="43" t="s">
        <v>164</v>
      </c>
      <c r="D17" s="43">
        <v>5400</v>
      </c>
      <c r="E17" s="23">
        <v>3</v>
      </c>
      <c r="F17" s="23">
        <v>2.95</v>
      </c>
      <c r="G17" s="23">
        <v>3</v>
      </c>
      <c r="H17" s="47">
        <f t="shared" si="0"/>
        <v>8.850000000000001</v>
      </c>
      <c r="I17" s="23" t="s">
        <v>168</v>
      </c>
      <c r="J17" s="23">
        <v>50</v>
      </c>
      <c r="K17" s="23">
        <v>50</v>
      </c>
      <c r="L17" s="42">
        <v>0.33</v>
      </c>
      <c r="M17" s="45">
        <v>0.7</v>
      </c>
      <c r="N17" s="50">
        <f t="shared" si="1"/>
        <v>11493.506493506497</v>
      </c>
      <c r="O17" s="24">
        <f t="shared" si="2"/>
        <v>2.128427128427129</v>
      </c>
      <c r="P17" s="23">
        <v>2</v>
      </c>
      <c r="Q17" s="24">
        <f t="shared" si="3"/>
        <v>281.8983050847457</v>
      </c>
      <c r="R17" s="13"/>
    </row>
    <row r="18" spans="1:18" ht="28.5" customHeight="1">
      <c r="A18" s="28" t="s">
        <v>186</v>
      </c>
      <c r="B18" s="23">
        <v>300</v>
      </c>
      <c r="C18" s="43" t="s">
        <v>164</v>
      </c>
      <c r="D18" s="43">
        <v>5400</v>
      </c>
      <c r="E18" s="23">
        <v>6.35</v>
      </c>
      <c r="F18" s="23">
        <v>4.8</v>
      </c>
      <c r="G18" s="23">
        <v>3</v>
      </c>
      <c r="H18" s="47">
        <f t="shared" si="0"/>
        <v>30.479999999999997</v>
      </c>
      <c r="I18" s="23" t="s">
        <v>167</v>
      </c>
      <c r="J18" s="23">
        <v>50</v>
      </c>
      <c r="K18" s="23">
        <v>50</v>
      </c>
      <c r="L18" s="42">
        <v>0.53</v>
      </c>
      <c r="M18" s="45">
        <v>0.7</v>
      </c>
      <c r="N18" s="50">
        <f t="shared" si="1"/>
        <v>24646.900269541773</v>
      </c>
      <c r="O18" s="24">
        <f t="shared" si="2"/>
        <v>4.564240790655884</v>
      </c>
      <c r="P18" s="23">
        <v>4</v>
      </c>
      <c r="Q18" s="24">
        <f t="shared" si="3"/>
        <v>262.9133858267717</v>
      </c>
      <c r="R18" s="13"/>
    </row>
    <row r="19" spans="1:18" ht="28.5" customHeight="1">
      <c r="A19" s="28" t="s">
        <v>63</v>
      </c>
      <c r="B19" s="23">
        <v>250</v>
      </c>
      <c r="C19" s="43" t="s">
        <v>164</v>
      </c>
      <c r="D19" s="43">
        <v>5400</v>
      </c>
      <c r="E19" s="23">
        <v>6.35</v>
      </c>
      <c r="F19" s="23">
        <v>4</v>
      </c>
      <c r="G19" s="23">
        <v>3</v>
      </c>
      <c r="H19" s="47">
        <f t="shared" si="0"/>
        <v>25.4</v>
      </c>
      <c r="I19" s="23" t="s">
        <v>167</v>
      </c>
      <c r="J19" s="23">
        <v>50</v>
      </c>
      <c r="K19" s="23">
        <v>50</v>
      </c>
      <c r="L19" s="42">
        <v>0.47</v>
      </c>
      <c r="M19" s="45">
        <v>0.7</v>
      </c>
      <c r="N19" s="50">
        <f t="shared" si="1"/>
        <v>19300.911854103346</v>
      </c>
      <c r="O19" s="24">
        <f t="shared" si="2"/>
        <v>3.574242935945064</v>
      </c>
      <c r="P19" s="23">
        <v>4</v>
      </c>
      <c r="Q19" s="24">
        <f t="shared" si="3"/>
        <v>279.7795275590551</v>
      </c>
      <c r="R19" s="13"/>
    </row>
    <row r="20" spans="1:18" ht="28.5" customHeight="1">
      <c r="A20" s="28" t="s">
        <v>187</v>
      </c>
      <c r="B20" s="23">
        <v>500</v>
      </c>
      <c r="C20" s="43" t="s">
        <v>164</v>
      </c>
      <c r="D20" s="43">
        <v>5400</v>
      </c>
      <c r="E20" s="23">
        <v>6.35</v>
      </c>
      <c r="F20" s="23">
        <v>4.95</v>
      </c>
      <c r="G20" s="23">
        <v>3</v>
      </c>
      <c r="H20" s="47">
        <f t="shared" si="0"/>
        <v>31.4325</v>
      </c>
      <c r="I20" s="23" t="s">
        <v>167</v>
      </c>
      <c r="J20" s="23">
        <v>50</v>
      </c>
      <c r="K20" s="23">
        <v>50</v>
      </c>
      <c r="L20" s="42">
        <v>0.47</v>
      </c>
      <c r="M20" s="45">
        <v>0.7</v>
      </c>
      <c r="N20" s="50">
        <f t="shared" si="1"/>
        <v>47769.75683890578</v>
      </c>
      <c r="O20" s="24">
        <f t="shared" si="2"/>
        <v>8.846251266464034</v>
      </c>
      <c r="P20" s="23">
        <v>9</v>
      </c>
      <c r="Q20" s="24">
        <f t="shared" si="3"/>
        <v>508.69005010737294</v>
      </c>
      <c r="R20" s="13"/>
    </row>
    <row r="21" spans="1:18" ht="28.5" customHeight="1">
      <c r="A21" s="28" t="s">
        <v>188</v>
      </c>
      <c r="B21" s="23">
        <v>500</v>
      </c>
      <c r="C21" s="43" t="s">
        <v>164</v>
      </c>
      <c r="D21" s="43">
        <v>5400</v>
      </c>
      <c r="E21" s="23">
        <v>6.35</v>
      </c>
      <c r="F21" s="23">
        <v>3.41</v>
      </c>
      <c r="G21" s="23">
        <v>3</v>
      </c>
      <c r="H21" s="47">
        <f t="shared" si="0"/>
        <v>21.6535</v>
      </c>
      <c r="I21" s="23" t="s">
        <v>167</v>
      </c>
      <c r="J21" s="23">
        <v>50</v>
      </c>
      <c r="K21" s="23">
        <v>50</v>
      </c>
      <c r="L21" s="42">
        <v>0.47</v>
      </c>
      <c r="M21" s="45">
        <v>0.7</v>
      </c>
      <c r="N21" s="50">
        <f t="shared" si="1"/>
        <v>32908.05471124621</v>
      </c>
      <c r="O21" s="24">
        <f t="shared" si="2"/>
        <v>6.094084205786335</v>
      </c>
      <c r="P21" s="23">
        <v>6</v>
      </c>
      <c r="Q21" s="24">
        <f t="shared" si="3"/>
        <v>492.2806936522963</v>
      </c>
      <c r="R21" s="13"/>
    </row>
    <row r="22" spans="1:18" ht="28.5" customHeight="1">
      <c r="A22" s="28" t="s">
        <v>189</v>
      </c>
      <c r="B22" s="23">
        <v>500</v>
      </c>
      <c r="C22" s="43" t="s">
        <v>164</v>
      </c>
      <c r="D22" s="43">
        <v>5400</v>
      </c>
      <c r="E22" s="23">
        <v>6.33</v>
      </c>
      <c r="F22" s="23">
        <v>3.58</v>
      </c>
      <c r="G22" s="23">
        <v>3</v>
      </c>
      <c r="H22" s="47">
        <f t="shared" si="0"/>
        <v>22.6614</v>
      </c>
      <c r="I22" s="23" t="s">
        <v>165</v>
      </c>
      <c r="J22" s="23">
        <v>50</v>
      </c>
      <c r="K22" s="23">
        <v>50</v>
      </c>
      <c r="L22" s="42">
        <v>0.47</v>
      </c>
      <c r="M22" s="45">
        <v>0.7</v>
      </c>
      <c r="N22" s="50">
        <f t="shared" si="1"/>
        <v>34439.817629179335</v>
      </c>
      <c r="O22" s="24">
        <f t="shared" si="2"/>
        <v>6.3777440054035806</v>
      </c>
      <c r="P22" s="23">
        <v>6</v>
      </c>
      <c r="Q22" s="24">
        <f t="shared" si="3"/>
        <v>470.38576610447717</v>
      </c>
      <c r="R22" s="13"/>
    </row>
    <row r="23" spans="1:18" ht="28.5" customHeight="1">
      <c r="A23" s="28" t="s">
        <v>190</v>
      </c>
      <c r="B23" s="23">
        <v>300</v>
      </c>
      <c r="C23" s="43" t="s">
        <v>164</v>
      </c>
      <c r="D23" s="43">
        <v>5400</v>
      </c>
      <c r="E23" s="23">
        <v>2.45</v>
      </c>
      <c r="F23" s="23">
        <v>1.8</v>
      </c>
      <c r="G23" s="23">
        <v>3</v>
      </c>
      <c r="H23" s="47">
        <f aca="true" t="shared" si="4" ref="H23:H29">(E23*F23)</f>
        <v>4.41</v>
      </c>
      <c r="I23" s="23" t="s">
        <v>165</v>
      </c>
      <c r="J23" s="23">
        <v>50</v>
      </c>
      <c r="K23" s="23">
        <v>50</v>
      </c>
      <c r="L23" s="42">
        <v>0.33</v>
      </c>
      <c r="M23" s="45">
        <v>0.7</v>
      </c>
      <c r="N23" s="50">
        <f aca="true" t="shared" si="5" ref="N23:N29">(B23*H23)/(L23*M23)</f>
        <v>5727.272727272728</v>
      </c>
      <c r="O23" s="24">
        <f aca="true" t="shared" si="6" ref="O23:O29">(N23/D23)</f>
        <v>1.0606060606060608</v>
      </c>
      <c r="P23" s="23">
        <v>1</v>
      </c>
      <c r="Q23" s="24">
        <f aca="true" t="shared" si="7" ref="Q23:Q29">(P23*D23*M23*L23)/(H23)</f>
        <v>282.85714285714283</v>
      </c>
      <c r="R23" s="13"/>
    </row>
    <row r="24" spans="1:18" ht="28.5" customHeight="1">
      <c r="A24" s="28" t="s">
        <v>191</v>
      </c>
      <c r="B24" s="23">
        <v>150</v>
      </c>
      <c r="C24" s="43" t="s">
        <v>164</v>
      </c>
      <c r="D24" s="43">
        <v>2700</v>
      </c>
      <c r="E24" s="23">
        <v>4.1</v>
      </c>
      <c r="F24" s="23">
        <v>2.45</v>
      </c>
      <c r="G24" s="23">
        <v>3</v>
      </c>
      <c r="H24" s="47">
        <f t="shared" si="4"/>
        <v>10.045</v>
      </c>
      <c r="I24" s="23" t="s">
        <v>165</v>
      </c>
      <c r="J24" s="23">
        <v>50</v>
      </c>
      <c r="K24" s="23">
        <v>50</v>
      </c>
      <c r="L24" s="42">
        <v>0.33</v>
      </c>
      <c r="M24" s="45">
        <v>0.7</v>
      </c>
      <c r="N24" s="50">
        <f t="shared" si="5"/>
        <v>6522.727272727273</v>
      </c>
      <c r="O24" s="24">
        <f t="shared" si="6"/>
        <v>2.415824915824916</v>
      </c>
      <c r="P24" s="23">
        <v>2</v>
      </c>
      <c r="Q24" s="24">
        <f t="shared" si="7"/>
        <v>124.18118466898953</v>
      </c>
      <c r="R24" s="13"/>
    </row>
    <row r="25" spans="1:18" ht="28.5" customHeight="1">
      <c r="A25" s="28" t="s">
        <v>62</v>
      </c>
      <c r="B25" s="23">
        <v>250</v>
      </c>
      <c r="C25" s="43" t="s">
        <v>164</v>
      </c>
      <c r="D25" s="43">
        <v>5400</v>
      </c>
      <c r="E25" s="23">
        <v>3.1</v>
      </c>
      <c r="F25" s="23">
        <v>3.9</v>
      </c>
      <c r="G25" s="23">
        <v>3</v>
      </c>
      <c r="H25" s="47">
        <f t="shared" si="4"/>
        <v>12.09</v>
      </c>
      <c r="I25" s="23" t="s">
        <v>165</v>
      </c>
      <c r="J25" s="23">
        <v>50</v>
      </c>
      <c r="K25" s="23">
        <v>50</v>
      </c>
      <c r="L25" s="42">
        <v>0.33</v>
      </c>
      <c r="M25" s="45">
        <v>0.7</v>
      </c>
      <c r="N25" s="50">
        <f t="shared" si="5"/>
        <v>13084.415584415585</v>
      </c>
      <c r="O25" s="24">
        <f t="shared" si="6"/>
        <v>2.4230399230399233</v>
      </c>
      <c r="P25" s="23">
        <v>2</v>
      </c>
      <c r="Q25" s="24">
        <f t="shared" si="7"/>
        <v>206.35235732009923</v>
      </c>
      <c r="R25" s="13"/>
    </row>
    <row r="26" spans="1:18" ht="28.5" customHeight="1">
      <c r="A26" s="28" t="s">
        <v>192</v>
      </c>
      <c r="B26" s="23">
        <v>150</v>
      </c>
      <c r="C26" s="43" t="s">
        <v>164</v>
      </c>
      <c r="D26" s="43">
        <v>2700</v>
      </c>
      <c r="E26" s="23">
        <v>2.9</v>
      </c>
      <c r="F26" s="23">
        <v>1.4</v>
      </c>
      <c r="G26" s="23">
        <v>3</v>
      </c>
      <c r="H26" s="47">
        <f t="shared" si="4"/>
        <v>4.06</v>
      </c>
      <c r="I26" s="23" t="s">
        <v>165</v>
      </c>
      <c r="J26" s="23">
        <v>50</v>
      </c>
      <c r="K26" s="23">
        <v>50</v>
      </c>
      <c r="L26" s="42">
        <v>0.33</v>
      </c>
      <c r="M26" s="45">
        <v>0.7</v>
      </c>
      <c r="N26" s="50">
        <f t="shared" si="5"/>
        <v>2636.363636363636</v>
      </c>
      <c r="O26" s="24">
        <f t="shared" si="6"/>
        <v>0.9764309764309763</v>
      </c>
      <c r="P26" s="23">
        <v>1</v>
      </c>
      <c r="Q26" s="24">
        <f t="shared" si="7"/>
        <v>153.6206896551724</v>
      </c>
      <c r="R26" s="13"/>
    </row>
    <row r="27" spans="1:18" ht="28.5" customHeight="1">
      <c r="A27" s="28" t="s">
        <v>60</v>
      </c>
      <c r="B27" s="23">
        <v>150</v>
      </c>
      <c r="C27" s="43" t="s">
        <v>164</v>
      </c>
      <c r="D27" s="43">
        <v>5400</v>
      </c>
      <c r="E27" s="23">
        <v>3.1</v>
      </c>
      <c r="F27" s="23">
        <v>2.9</v>
      </c>
      <c r="G27" s="23">
        <v>3</v>
      </c>
      <c r="H27" s="47">
        <f t="shared" si="4"/>
        <v>8.99</v>
      </c>
      <c r="I27" s="23" t="s">
        <v>165</v>
      </c>
      <c r="J27" s="23">
        <v>50</v>
      </c>
      <c r="K27" s="23">
        <v>50</v>
      </c>
      <c r="L27" s="42">
        <v>0.33</v>
      </c>
      <c r="M27" s="45">
        <v>0.7</v>
      </c>
      <c r="N27" s="50">
        <f t="shared" si="5"/>
        <v>5837.662337662338</v>
      </c>
      <c r="O27" s="24">
        <f t="shared" si="6"/>
        <v>1.0810485810485813</v>
      </c>
      <c r="P27" s="23">
        <v>1</v>
      </c>
      <c r="Q27" s="24">
        <f t="shared" si="7"/>
        <v>138.75417130144604</v>
      </c>
      <c r="R27" s="13"/>
    </row>
    <row r="28" spans="1:18" ht="28.5" customHeight="1">
      <c r="A28" s="28" t="s">
        <v>193</v>
      </c>
      <c r="B28" s="23">
        <v>500</v>
      </c>
      <c r="C28" s="43" t="s">
        <v>164</v>
      </c>
      <c r="D28" s="43">
        <v>5400</v>
      </c>
      <c r="E28" s="23">
        <v>4.5</v>
      </c>
      <c r="F28" s="23">
        <v>2.6</v>
      </c>
      <c r="G28" s="23">
        <v>3</v>
      </c>
      <c r="H28" s="47">
        <f t="shared" si="4"/>
        <v>11.700000000000001</v>
      </c>
      <c r="I28" s="23" t="s">
        <v>165</v>
      </c>
      <c r="J28" s="23">
        <v>50</v>
      </c>
      <c r="K28" s="23">
        <v>50</v>
      </c>
      <c r="L28" s="42">
        <v>0.33</v>
      </c>
      <c r="M28" s="45">
        <v>0.7</v>
      </c>
      <c r="N28" s="50">
        <f t="shared" si="5"/>
        <v>25324.67532467533</v>
      </c>
      <c r="O28" s="24">
        <f t="shared" si="6"/>
        <v>4.6897546897546905</v>
      </c>
      <c r="P28" s="23">
        <v>4</v>
      </c>
      <c r="Q28" s="24">
        <f t="shared" si="7"/>
        <v>426.4615384615384</v>
      </c>
      <c r="R28" s="13"/>
    </row>
    <row r="29" spans="1:18" ht="28.5" customHeight="1">
      <c r="A29" s="28" t="s">
        <v>194</v>
      </c>
      <c r="B29" s="23">
        <v>500</v>
      </c>
      <c r="C29" s="43" t="s">
        <v>164</v>
      </c>
      <c r="D29" s="43">
        <v>5400</v>
      </c>
      <c r="E29" s="23">
        <v>12.4</v>
      </c>
      <c r="F29" s="23">
        <v>7.6</v>
      </c>
      <c r="G29" s="23">
        <v>3</v>
      </c>
      <c r="H29" s="47">
        <f t="shared" si="4"/>
        <v>94.24</v>
      </c>
      <c r="I29" s="23" t="s">
        <v>171</v>
      </c>
      <c r="J29" s="23">
        <v>50</v>
      </c>
      <c r="K29" s="23">
        <v>50</v>
      </c>
      <c r="L29" s="42">
        <v>0.57</v>
      </c>
      <c r="M29" s="45">
        <v>0.7</v>
      </c>
      <c r="N29" s="50">
        <f t="shared" si="5"/>
        <v>118095.2380952381</v>
      </c>
      <c r="O29" s="24">
        <f t="shared" si="6"/>
        <v>21.869488536155206</v>
      </c>
      <c r="P29" s="23">
        <v>20</v>
      </c>
      <c r="Q29" s="24">
        <f t="shared" si="7"/>
        <v>457.25806451612897</v>
      </c>
      <c r="R29" s="13"/>
    </row>
    <row r="30" spans="1:18" ht="28.5" customHeight="1">
      <c r="A30" s="28"/>
      <c r="B30" s="23"/>
      <c r="C30" s="43"/>
      <c r="D30" s="23"/>
      <c r="E30" s="23"/>
      <c r="F30" s="23"/>
      <c r="G30" s="23"/>
      <c r="H30" s="47"/>
      <c r="I30" s="23"/>
      <c r="J30" s="23"/>
      <c r="K30" s="23"/>
      <c r="L30" s="42"/>
      <c r="M30" s="45"/>
      <c r="N30" s="50"/>
      <c r="O30" s="24"/>
      <c r="P30" s="23"/>
      <c r="Q30" s="24"/>
      <c r="R30" s="13"/>
    </row>
    <row r="31" spans="1:18" ht="28.5" customHeight="1">
      <c r="A31" s="28"/>
      <c r="B31" s="23"/>
      <c r="C31" s="43"/>
      <c r="D31" s="23"/>
      <c r="E31" s="23"/>
      <c r="F31" s="23"/>
      <c r="G31" s="23"/>
      <c r="H31" s="47"/>
      <c r="I31" s="23"/>
      <c r="J31" s="23"/>
      <c r="K31" s="23"/>
      <c r="L31" s="42"/>
      <c r="M31" s="45"/>
      <c r="N31" s="50"/>
      <c r="O31" s="24"/>
      <c r="P31" s="23"/>
      <c r="Q31" s="24"/>
      <c r="R31" s="13"/>
    </row>
    <row r="32" spans="1:18" ht="28.5" customHeight="1">
      <c r="A32" s="28"/>
      <c r="B32" s="23"/>
      <c r="C32" s="43"/>
      <c r="D32" s="23"/>
      <c r="E32" s="23"/>
      <c r="F32" s="23"/>
      <c r="G32" s="23"/>
      <c r="H32" s="47"/>
      <c r="I32" s="23"/>
      <c r="J32" s="23"/>
      <c r="K32" s="23"/>
      <c r="L32" s="42"/>
      <c r="M32" s="45"/>
      <c r="N32" s="50"/>
      <c r="O32" s="24"/>
      <c r="P32" s="23"/>
      <c r="Q32" s="24"/>
      <c r="R32" s="13"/>
    </row>
    <row r="33" spans="1:18" ht="28.5" customHeight="1">
      <c r="A33" s="28"/>
      <c r="B33" s="23"/>
      <c r="C33" s="43"/>
      <c r="D33" s="23"/>
      <c r="E33" s="23"/>
      <c r="F33" s="23"/>
      <c r="G33" s="23"/>
      <c r="H33" s="47"/>
      <c r="I33" s="23"/>
      <c r="J33" s="23"/>
      <c r="K33" s="23"/>
      <c r="L33" s="42"/>
      <c r="M33" s="45"/>
      <c r="N33" s="50"/>
      <c r="O33" s="24"/>
      <c r="P33" s="23"/>
      <c r="Q33" s="24"/>
      <c r="R33" s="13"/>
    </row>
    <row r="34" spans="1:18" ht="28.5" customHeight="1">
      <c r="A34" s="28"/>
      <c r="B34" s="23"/>
      <c r="C34" s="43"/>
      <c r="D34" s="23"/>
      <c r="E34" s="23"/>
      <c r="F34" s="23"/>
      <c r="G34" s="23"/>
      <c r="H34" s="47"/>
      <c r="I34" s="23"/>
      <c r="J34" s="23"/>
      <c r="K34" s="23"/>
      <c r="L34" s="42"/>
      <c r="M34" s="45"/>
      <c r="N34" s="50"/>
      <c r="O34" s="24"/>
      <c r="P34" s="23"/>
      <c r="Q34" s="24"/>
      <c r="R34" s="13"/>
    </row>
    <row r="35" spans="1:18" ht="28.5" customHeight="1">
      <c r="A35" s="28"/>
      <c r="B35" s="23"/>
      <c r="C35" s="43"/>
      <c r="D35" s="23"/>
      <c r="E35" s="23"/>
      <c r="F35" s="23"/>
      <c r="G35" s="23"/>
      <c r="H35" s="47"/>
      <c r="I35" s="23"/>
      <c r="J35" s="23"/>
      <c r="K35" s="23"/>
      <c r="L35" s="42"/>
      <c r="M35" s="45"/>
      <c r="N35" s="50"/>
      <c r="O35" s="24"/>
      <c r="P35" s="23"/>
      <c r="Q35" s="24"/>
      <c r="R35" s="13"/>
    </row>
    <row r="36" spans="1:18" ht="28.5" customHeight="1">
      <c r="A36" s="28"/>
      <c r="B36" s="23"/>
      <c r="C36" s="43"/>
      <c r="D36" s="23"/>
      <c r="E36" s="23"/>
      <c r="F36" s="23"/>
      <c r="G36" s="23"/>
      <c r="H36" s="47"/>
      <c r="I36" s="23"/>
      <c r="J36" s="23"/>
      <c r="K36" s="23"/>
      <c r="L36" s="42"/>
      <c r="M36" s="45"/>
      <c r="N36" s="50"/>
      <c r="O36" s="24"/>
      <c r="P36" s="23"/>
      <c r="Q36" s="24"/>
      <c r="R36" s="13"/>
    </row>
    <row r="37" spans="1:18" ht="28.5" customHeight="1">
      <c r="A37" s="28"/>
      <c r="B37" s="23"/>
      <c r="C37" s="43"/>
      <c r="D37" s="23"/>
      <c r="E37" s="23"/>
      <c r="F37" s="23"/>
      <c r="G37" s="23"/>
      <c r="H37" s="47"/>
      <c r="I37" s="23"/>
      <c r="J37" s="23"/>
      <c r="K37" s="23"/>
      <c r="L37" s="42"/>
      <c r="M37" s="45"/>
      <c r="N37" s="50"/>
      <c r="O37" s="24"/>
      <c r="P37" s="23"/>
      <c r="Q37" s="24"/>
      <c r="R37" s="13"/>
    </row>
    <row r="38" spans="1:18" ht="28.5" customHeight="1">
      <c r="A38" s="28"/>
      <c r="B38" s="23"/>
      <c r="C38" s="43"/>
      <c r="D38" s="23"/>
      <c r="E38" s="23"/>
      <c r="F38" s="23"/>
      <c r="G38" s="23"/>
      <c r="H38" s="47"/>
      <c r="I38" s="23"/>
      <c r="J38" s="23"/>
      <c r="K38" s="23"/>
      <c r="L38" s="42"/>
      <c r="M38" s="45"/>
      <c r="N38" s="50"/>
      <c r="O38" s="24"/>
      <c r="P38" s="23"/>
      <c r="Q38" s="24"/>
      <c r="R38" s="13"/>
    </row>
    <row r="39" spans="1:18" ht="28.5" customHeight="1">
      <c r="A39" s="28"/>
      <c r="B39" s="23"/>
      <c r="C39" s="43"/>
      <c r="D39" s="23"/>
      <c r="E39" s="23"/>
      <c r="F39" s="23"/>
      <c r="G39" s="23"/>
      <c r="H39" s="47"/>
      <c r="I39" s="23"/>
      <c r="J39" s="23"/>
      <c r="K39" s="23"/>
      <c r="L39" s="42"/>
      <c r="M39" s="45"/>
      <c r="N39" s="50"/>
      <c r="O39" s="24"/>
      <c r="P39" s="23"/>
      <c r="Q39" s="24"/>
      <c r="R39" s="13"/>
    </row>
    <row r="40" spans="1:18" ht="28.5" customHeight="1">
      <c r="A40" s="28"/>
      <c r="B40" s="23"/>
      <c r="C40" s="43"/>
      <c r="D40" s="23"/>
      <c r="E40" s="23"/>
      <c r="F40" s="23"/>
      <c r="G40" s="23"/>
      <c r="H40" s="47"/>
      <c r="I40" s="23"/>
      <c r="J40" s="23"/>
      <c r="K40" s="23"/>
      <c r="L40" s="42"/>
      <c r="M40" s="45"/>
      <c r="N40" s="50"/>
      <c r="O40" s="24"/>
      <c r="P40" s="23"/>
      <c r="Q40" s="24"/>
      <c r="R40" s="13"/>
    </row>
    <row r="41" spans="1:18" ht="28.5" customHeight="1">
      <c r="A41" s="28"/>
      <c r="B41" s="23"/>
      <c r="C41" s="43"/>
      <c r="D41" s="23"/>
      <c r="E41" s="23"/>
      <c r="F41" s="23"/>
      <c r="G41" s="23"/>
      <c r="H41" s="47"/>
      <c r="I41" s="23"/>
      <c r="J41" s="23"/>
      <c r="K41" s="23"/>
      <c r="L41" s="42"/>
      <c r="M41" s="45"/>
      <c r="N41" s="50"/>
      <c r="O41" s="24"/>
      <c r="P41" s="23"/>
      <c r="Q41" s="24"/>
      <c r="R41" s="13"/>
    </row>
    <row r="42" spans="1:18" ht="28.5" customHeight="1">
      <c r="A42" s="28"/>
      <c r="B42" s="23"/>
      <c r="C42" s="43"/>
      <c r="D42" s="23"/>
      <c r="E42" s="23"/>
      <c r="F42" s="23"/>
      <c r="G42" s="23"/>
      <c r="H42" s="47"/>
      <c r="I42" s="23"/>
      <c r="J42" s="23"/>
      <c r="K42" s="23"/>
      <c r="L42" s="42"/>
      <c r="M42" s="45"/>
      <c r="N42" s="50"/>
      <c r="O42" s="24"/>
      <c r="P42" s="23"/>
      <c r="Q42" s="24"/>
      <c r="R42" s="13"/>
    </row>
    <row r="43" spans="1:18" ht="28.5" customHeight="1">
      <c r="A43" s="28"/>
      <c r="B43" s="23"/>
      <c r="C43" s="43"/>
      <c r="D43" s="23"/>
      <c r="E43" s="23"/>
      <c r="F43" s="23"/>
      <c r="G43" s="23"/>
      <c r="H43" s="47"/>
      <c r="I43" s="23"/>
      <c r="J43" s="23"/>
      <c r="K43" s="23"/>
      <c r="L43" s="42"/>
      <c r="M43" s="45"/>
      <c r="N43" s="50"/>
      <c r="O43" s="24"/>
      <c r="P43" s="23"/>
      <c r="Q43" s="24"/>
      <c r="R43" s="13"/>
    </row>
    <row r="44" spans="1:18" ht="28.5" customHeight="1">
      <c r="A44" s="28"/>
      <c r="B44" s="23"/>
      <c r="C44" s="43"/>
      <c r="D44" s="23"/>
      <c r="E44" s="23"/>
      <c r="F44" s="23"/>
      <c r="G44" s="23"/>
      <c r="H44" s="47"/>
      <c r="I44" s="23"/>
      <c r="J44" s="23"/>
      <c r="K44" s="23"/>
      <c r="L44" s="42"/>
      <c r="M44" s="45"/>
      <c r="N44" s="50"/>
      <c r="O44" s="24"/>
      <c r="P44" s="23"/>
      <c r="Q44" s="24"/>
      <c r="R44" s="13"/>
    </row>
    <row r="45" spans="1:18" ht="28.5" customHeight="1">
      <c r="A45" s="28"/>
      <c r="B45" s="23"/>
      <c r="C45" s="43"/>
      <c r="D45" s="23"/>
      <c r="E45" s="23"/>
      <c r="F45" s="23"/>
      <c r="G45" s="23"/>
      <c r="H45" s="47"/>
      <c r="I45" s="23"/>
      <c r="J45" s="23"/>
      <c r="K45" s="23"/>
      <c r="L45" s="42"/>
      <c r="M45" s="45"/>
      <c r="N45" s="50"/>
      <c r="O45" s="24"/>
      <c r="P45" s="23"/>
      <c r="Q45" s="24"/>
      <c r="R45" s="13"/>
    </row>
    <row r="46" spans="1:18" ht="18" customHeight="1">
      <c r="A46" s="30" t="s">
        <v>32</v>
      </c>
      <c r="B46" s="5" t="s">
        <v>16</v>
      </c>
      <c r="C46" s="2"/>
      <c r="D46" s="2"/>
      <c r="E46" s="4" t="s">
        <v>33</v>
      </c>
      <c r="F46" s="2"/>
      <c r="G46" s="3" t="s">
        <v>34</v>
      </c>
      <c r="H46" s="3" t="s">
        <v>35</v>
      </c>
      <c r="I46" s="2"/>
      <c r="J46" s="2"/>
      <c r="K46" s="4" t="s">
        <v>36</v>
      </c>
      <c r="L46" s="5" t="s">
        <v>37</v>
      </c>
      <c r="M46" s="2"/>
      <c r="N46" s="2"/>
      <c r="O46" s="4" t="s">
        <v>38</v>
      </c>
      <c r="P46" s="2"/>
      <c r="Q46" s="31"/>
      <c r="R46" s="13"/>
    </row>
    <row r="47" spans="1:18" ht="18" customHeight="1">
      <c r="A47" s="3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1"/>
      <c r="R47" s="13"/>
    </row>
    <row r="48" spans="1:18" ht="18" customHeight="1">
      <c r="A48" s="33" t="s">
        <v>39</v>
      </c>
      <c r="B48" s="34" t="s">
        <v>35</v>
      </c>
      <c r="C48" s="35"/>
      <c r="D48" s="35"/>
      <c r="E48" s="36" t="s">
        <v>40</v>
      </c>
      <c r="F48" s="35"/>
      <c r="G48" s="37" t="s">
        <v>34</v>
      </c>
      <c r="H48" s="37" t="s">
        <v>35</v>
      </c>
      <c r="I48" s="35"/>
      <c r="J48" s="35"/>
      <c r="K48" s="36" t="s">
        <v>41</v>
      </c>
      <c r="L48" s="35"/>
      <c r="M48" s="35"/>
      <c r="N48" s="35"/>
      <c r="O48" s="35"/>
      <c r="P48" s="35"/>
      <c r="Q48" s="29"/>
      <c r="R48" s="13"/>
    </row>
    <row r="49" ht="0.75" customHeight="1"/>
  </sheetData>
  <mergeCells count="4">
    <mergeCell ref="E6:H6"/>
    <mergeCell ref="J6:K6"/>
    <mergeCell ref="L6:M6"/>
    <mergeCell ref="O6:P6"/>
  </mergeCells>
  <printOptions/>
  <pageMargins left="0.5" right="0.5" top="0.5" bottom="0.55" header="0.492125985" footer="0.492125985"/>
  <pageSetup fitToHeight="1" fitToWidth="1" horizontalDpi="300" verticalDpi="3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11" transitionEvaluation="1" transitionEntry="1"/>
  <dimension ref="A1:R32"/>
  <sheetViews>
    <sheetView showGridLines="0" view="pageBreakPreview" zoomScale="60" zoomScaleNormal="75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8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14" t="s">
        <v>42</v>
      </c>
      <c r="P1" s="16" t="s">
        <v>1</v>
      </c>
      <c r="Q1" s="17"/>
      <c r="R1" s="13"/>
    </row>
    <row r="2" spans="1:18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14"/>
      <c r="R2" s="13"/>
    </row>
    <row r="3" spans="1:18" ht="18.75" customHeight="1">
      <c r="A3" s="8"/>
      <c r="M3" s="6"/>
      <c r="N3" s="16" t="s">
        <v>5</v>
      </c>
      <c r="O3" s="12"/>
      <c r="P3" s="12"/>
      <c r="Q3" s="14"/>
      <c r="R3" s="13"/>
    </row>
    <row r="4" spans="1:18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43</v>
      </c>
      <c r="K4" s="11"/>
      <c r="L4" s="11"/>
      <c r="M4" s="11" t="s">
        <v>174</v>
      </c>
      <c r="N4" s="11"/>
      <c r="O4" s="11"/>
      <c r="P4" s="11"/>
      <c r="Q4" s="10"/>
      <c r="R4" s="13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  <c r="R6" s="13"/>
    </row>
    <row r="7" spans="1:18" ht="18" customHeight="1">
      <c r="A7" s="9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  <c r="R7" s="13"/>
    </row>
    <row r="8" spans="1:18" s="40" customFormat="1" ht="28.5" customHeight="1">
      <c r="A8" s="38" t="s">
        <v>195</v>
      </c>
      <c r="B8" s="43">
        <v>150</v>
      </c>
      <c r="C8" s="43" t="s">
        <v>196</v>
      </c>
      <c r="D8" s="43">
        <v>5200</v>
      </c>
      <c r="E8" s="43">
        <v>24</v>
      </c>
      <c r="F8" s="43">
        <v>7.7</v>
      </c>
      <c r="G8" s="43">
        <v>3</v>
      </c>
      <c r="H8" s="46">
        <f aca="true" t="shared" si="0" ref="H8:H29">(E8*F8)</f>
        <v>184.8</v>
      </c>
      <c r="I8" s="43"/>
      <c r="J8" s="43"/>
      <c r="K8" s="43"/>
      <c r="L8" s="41">
        <v>0.7</v>
      </c>
      <c r="M8" s="44">
        <v>0.7</v>
      </c>
      <c r="N8" s="48">
        <f aca="true" t="shared" si="1" ref="N8:N29">(B8*H8)/(L8*M8)</f>
        <v>56571.42857142858</v>
      </c>
      <c r="O8" s="49">
        <v>14</v>
      </c>
      <c r="P8" s="43">
        <v>14</v>
      </c>
      <c r="Q8" s="49">
        <f aca="true" t="shared" si="2" ref="Q8:Q29">(P8*D8*M8*L8)/(H8)</f>
        <v>193.03030303030303</v>
      </c>
      <c r="R8" s="39"/>
    </row>
    <row r="9" spans="1:18" ht="28.5" customHeight="1">
      <c r="A9" s="28"/>
      <c r="B9" s="23"/>
      <c r="C9" s="43"/>
      <c r="D9" s="23"/>
      <c r="E9" s="23"/>
      <c r="F9" s="23"/>
      <c r="G9" s="23"/>
      <c r="H9" s="47">
        <f t="shared" si="0"/>
        <v>0</v>
      </c>
      <c r="I9" s="23"/>
      <c r="J9" s="23"/>
      <c r="K9" s="23"/>
      <c r="L9" s="42"/>
      <c r="M9" s="45"/>
      <c r="N9" s="50" t="e">
        <f t="shared" si="1"/>
        <v>#DIV/0!</v>
      </c>
      <c r="O9" s="24" t="e">
        <f aca="true" t="shared" si="3" ref="O9:O29">(N9/D9)</f>
        <v>#DIV/0!</v>
      </c>
      <c r="P9" s="23"/>
      <c r="Q9" s="24" t="e">
        <f t="shared" si="2"/>
        <v>#DIV/0!</v>
      </c>
      <c r="R9" s="13"/>
    </row>
    <row r="10" spans="1:18" ht="28.5" customHeight="1">
      <c r="A10" s="28"/>
      <c r="B10" s="23"/>
      <c r="C10" s="43"/>
      <c r="D10" s="23"/>
      <c r="E10" s="23"/>
      <c r="F10" s="23"/>
      <c r="G10" s="23"/>
      <c r="H10" s="47">
        <f t="shared" si="0"/>
        <v>0</v>
      </c>
      <c r="I10" s="23"/>
      <c r="J10" s="23"/>
      <c r="K10" s="23"/>
      <c r="L10" s="42"/>
      <c r="M10" s="45"/>
      <c r="N10" s="50" t="e">
        <f t="shared" si="1"/>
        <v>#DIV/0!</v>
      </c>
      <c r="O10" s="24" t="e">
        <f t="shared" si="3"/>
        <v>#DIV/0!</v>
      </c>
      <c r="P10" s="23"/>
      <c r="Q10" s="24" t="e">
        <f t="shared" si="2"/>
        <v>#DIV/0!</v>
      </c>
      <c r="R10" s="13"/>
    </row>
    <row r="11" spans="1:18" ht="28.5" customHeight="1">
      <c r="A11" s="28"/>
      <c r="B11" s="23"/>
      <c r="C11" s="43"/>
      <c r="D11" s="23"/>
      <c r="E11" s="23"/>
      <c r="F11" s="23"/>
      <c r="G11" s="23"/>
      <c r="H11" s="47">
        <f t="shared" si="0"/>
        <v>0</v>
      </c>
      <c r="I11" s="23"/>
      <c r="J11" s="23"/>
      <c r="K11" s="23"/>
      <c r="L11" s="42"/>
      <c r="M11" s="45"/>
      <c r="N11" s="50" t="e">
        <f t="shared" si="1"/>
        <v>#DIV/0!</v>
      </c>
      <c r="O11" s="24" t="e">
        <f t="shared" si="3"/>
        <v>#DIV/0!</v>
      </c>
      <c r="P11" s="23"/>
      <c r="Q11" s="24" t="e">
        <f t="shared" si="2"/>
        <v>#DIV/0!</v>
      </c>
      <c r="R11" s="13"/>
    </row>
    <row r="12" spans="1:18" ht="28.5" customHeight="1">
      <c r="A12" s="28"/>
      <c r="B12" s="23"/>
      <c r="C12" s="43"/>
      <c r="D12" s="23"/>
      <c r="E12" s="23"/>
      <c r="F12" s="23"/>
      <c r="G12" s="23"/>
      <c r="H12" s="47">
        <f t="shared" si="0"/>
        <v>0</v>
      </c>
      <c r="I12" s="23"/>
      <c r="J12" s="23"/>
      <c r="K12" s="23"/>
      <c r="L12" s="42"/>
      <c r="M12" s="45"/>
      <c r="N12" s="50" t="e">
        <f t="shared" si="1"/>
        <v>#DIV/0!</v>
      </c>
      <c r="O12" s="24" t="e">
        <f t="shared" si="3"/>
        <v>#DIV/0!</v>
      </c>
      <c r="P12" s="23"/>
      <c r="Q12" s="24" t="e">
        <f t="shared" si="2"/>
        <v>#DIV/0!</v>
      </c>
      <c r="R12" s="13"/>
    </row>
    <row r="13" spans="1:18" ht="28.5" customHeight="1">
      <c r="A13" s="28"/>
      <c r="B13" s="23"/>
      <c r="C13" s="43"/>
      <c r="D13" s="23"/>
      <c r="E13" s="23"/>
      <c r="F13" s="23"/>
      <c r="G13" s="23"/>
      <c r="H13" s="47">
        <f t="shared" si="0"/>
        <v>0</v>
      </c>
      <c r="I13" s="23"/>
      <c r="J13" s="23"/>
      <c r="K13" s="23"/>
      <c r="L13" s="42"/>
      <c r="M13" s="45"/>
      <c r="N13" s="50" t="e">
        <f t="shared" si="1"/>
        <v>#DIV/0!</v>
      </c>
      <c r="O13" s="24" t="e">
        <f t="shared" si="3"/>
        <v>#DIV/0!</v>
      </c>
      <c r="P13" s="23"/>
      <c r="Q13" s="24" t="e">
        <f t="shared" si="2"/>
        <v>#DIV/0!</v>
      </c>
      <c r="R13" s="13"/>
    </row>
    <row r="14" spans="1:18" ht="28.5" customHeight="1">
      <c r="A14" s="28"/>
      <c r="B14" s="23"/>
      <c r="C14" s="43"/>
      <c r="D14" s="23"/>
      <c r="E14" s="23"/>
      <c r="F14" s="23"/>
      <c r="G14" s="23"/>
      <c r="H14" s="47">
        <f t="shared" si="0"/>
        <v>0</v>
      </c>
      <c r="I14" s="23"/>
      <c r="J14" s="23"/>
      <c r="K14" s="23"/>
      <c r="L14" s="42"/>
      <c r="M14" s="45"/>
      <c r="N14" s="50" t="e">
        <f t="shared" si="1"/>
        <v>#DIV/0!</v>
      </c>
      <c r="O14" s="24" t="e">
        <f t="shared" si="3"/>
        <v>#DIV/0!</v>
      </c>
      <c r="P14" s="23">
        <v>2</v>
      </c>
      <c r="Q14" s="24" t="e">
        <f t="shared" si="2"/>
        <v>#DIV/0!</v>
      </c>
      <c r="R14" s="13"/>
    </row>
    <row r="15" spans="1:18" ht="28.5" customHeight="1">
      <c r="A15" s="28"/>
      <c r="B15" s="23"/>
      <c r="C15" s="43"/>
      <c r="D15" s="23"/>
      <c r="E15" s="23"/>
      <c r="F15" s="23"/>
      <c r="G15" s="23"/>
      <c r="H15" s="47">
        <f t="shared" si="0"/>
        <v>0</v>
      </c>
      <c r="I15" s="23"/>
      <c r="J15" s="23"/>
      <c r="K15" s="23"/>
      <c r="L15" s="42"/>
      <c r="M15" s="45"/>
      <c r="N15" s="50" t="e">
        <f t="shared" si="1"/>
        <v>#DIV/0!</v>
      </c>
      <c r="O15" s="24" t="e">
        <f t="shared" si="3"/>
        <v>#DIV/0!</v>
      </c>
      <c r="P15" s="23">
        <v>2</v>
      </c>
      <c r="Q15" s="24" t="e">
        <f t="shared" si="2"/>
        <v>#DIV/0!</v>
      </c>
      <c r="R15" s="13"/>
    </row>
    <row r="16" spans="1:18" ht="28.5" customHeight="1">
      <c r="A16" s="28"/>
      <c r="B16" s="23"/>
      <c r="C16" s="43"/>
      <c r="D16" s="23"/>
      <c r="E16" s="23"/>
      <c r="F16" s="23"/>
      <c r="G16" s="23"/>
      <c r="H16" s="47">
        <f t="shared" si="0"/>
        <v>0</v>
      </c>
      <c r="I16" s="23"/>
      <c r="J16" s="23"/>
      <c r="K16" s="23"/>
      <c r="L16" s="42"/>
      <c r="M16" s="45"/>
      <c r="N16" s="50" t="e">
        <f t="shared" si="1"/>
        <v>#DIV/0!</v>
      </c>
      <c r="O16" s="24" t="e">
        <f t="shared" si="3"/>
        <v>#DIV/0!</v>
      </c>
      <c r="P16" s="23">
        <v>1</v>
      </c>
      <c r="Q16" s="24" t="e">
        <f t="shared" si="2"/>
        <v>#DIV/0!</v>
      </c>
      <c r="R16" s="13"/>
    </row>
    <row r="17" spans="1:18" ht="28.5" customHeight="1">
      <c r="A17" s="28"/>
      <c r="B17" s="23"/>
      <c r="C17" s="43"/>
      <c r="D17" s="23"/>
      <c r="E17" s="23"/>
      <c r="F17" s="23"/>
      <c r="G17" s="23"/>
      <c r="H17" s="47">
        <f t="shared" si="0"/>
        <v>0</v>
      </c>
      <c r="I17" s="23"/>
      <c r="J17" s="23"/>
      <c r="K17" s="23"/>
      <c r="L17" s="42"/>
      <c r="M17" s="45"/>
      <c r="N17" s="50" t="e">
        <f t="shared" si="1"/>
        <v>#DIV/0!</v>
      </c>
      <c r="O17" s="24" t="e">
        <f t="shared" si="3"/>
        <v>#DIV/0!</v>
      </c>
      <c r="P17" s="23">
        <v>1</v>
      </c>
      <c r="Q17" s="24" t="e">
        <f t="shared" si="2"/>
        <v>#DIV/0!</v>
      </c>
      <c r="R17" s="13"/>
    </row>
    <row r="18" spans="1:18" ht="28.5" customHeight="1">
      <c r="A18" s="28"/>
      <c r="B18" s="23"/>
      <c r="C18" s="43"/>
      <c r="D18" s="23"/>
      <c r="E18" s="23"/>
      <c r="F18" s="23"/>
      <c r="G18" s="23"/>
      <c r="H18" s="47">
        <f t="shared" si="0"/>
        <v>0</v>
      </c>
      <c r="I18" s="23"/>
      <c r="J18" s="23"/>
      <c r="K18" s="23"/>
      <c r="L18" s="42"/>
      <c r="M18" s="45"/>
      <c r="N18" s="50" t="e">
        <f t="shared" si="1"/>
        <v>#DIV/0!</v>
      </c>
      <c r="O18" s="24" t="e">
        <f t="shared" si="3"/>
        <v>#DIV/0!</v>
      </c>
      <c r="P18" s="23">
        <v>2</v>
      </c>
      <c r="Q18" s="24" t="e">
        <f t="shared" si="2"/>
        <v>#DIV/0!</v>
      </c>
      <c r="R18" s="13"/>
    </row>
    <row r="19" spans="1:18" ht="28.5" customHeight="1">
      <c r="A19" s="28"/>
      <c r="B19" s="23"/>
      <c r="C19" s="43"/>
      <c r="D19" s="23"/>
      <c r="E19" s="23"/>
      <c r="F19" s="23"/>
      <c r="G19" s="23"/>
      <c r="H19" s="47">
        <f t="shared" si="0"/>
        <v>0</v>
      </c>
      <c r="I19" s="23"/>
      <c r="J19" s="23"/>
      <c r="K19" s="23"/>
      <c r="L19" s="42"/>
      <c r="M19" s="45"/>
      <c r="N19" s="50" t="e">
        <f t="shared" si="1"/>
        <v>#DIV/0!</v>
      </c>
      <c r="O19" s="24" t="e">
        <f t="shared" si="3"/>
        <v>#DIV/0!</v>
      </c>
      <c r="P19" s="23">
        <v>1</v>
      </c>
      <c r="Q19" s="24" t="e">
        <f t="shared" si="2"/>
        <v>#DIV/0!</v>
      </c>
      <c r="R19" s="13"/>
    </row>
    <row r="20" spans="1:18" ht="28.5" customHeight="1">
      <c r="A20" s="28"/>
      <c r="B20" s="23"/>
      <c r="C20" s="43"/>
      <c r="D20" s="23"/>
      <c r="E20" s="23"/>
      <c r="F20" s="23"/>
      <c r="G20" s="23"/>
      <c r="H20" s="47">
        <f t="shared" si="0"/>
        <v>0</v>
      </c>
      <c r="I20" s="23"/>
      <c r="J20" s="23"/>
      <c r="K20" s="23"/>
      <c r="L20" s="42"/>
      <c r="M20" s="45"/>
      <c r="N20" s="50" t="e">
        <f t="shared" si="1"/>
        <v>#DIV/0!</v>
      </c>
      <c r="O20" s="24" t="e">
        <f t="shared" si="3"/>
        <v>#DIV/0!</v>
      </c>
      <c r="P20" s="23">
        <v>1</v>
      </c>
      <c r="Q20" s="24" t="e">
        <f t="shared" si="2"/>
        <v>#DIV/0!</v>
      </c>
      <c r="R20" s="13"/>
    </row>
    <row r="21" spans="1:18" ht="28.5" customHeight="1">
      <c r="A21" s="28"/>
      <c r="B21" s="23"/>
      <c r="C21" s="43"/>
      <c r="D21" s="23"/>
      <c r="E21" s="23"/>
      <c r="F21" s="23"/>
      <c r="G21" s="23"/>
      <c r="H21" s="47">
        <f t="shared" si="0"/>
        <v>0</v>
      </c>
      <c r="I21" s="23"/>
      <c r="J21" s="23"/>
      <c r="K21" s="23"/>
      <c r="L21" s="42"/>
      <c r="M21" s="45"/>
      <c r="N21" s="50" t="e">
        <f t="shared" si="1"/>
        <v>#DIV/0!</v>
      </c>
      <c r="O21" s="24" t="e">
        <f t="shared" si="3"/>
        <v>#DIV/0!</v>
      </c>
      <c r="P21" s="23">
        <v>2</v>
      </c>
      <c r="Q21" s="24" t="e">
        <f t="shared" si="2"/>
        <v>#DIV/0!</v>
      </c>
      <c r="R21" s="13"/>
    </row>
    <row r="22" spans="1:18" ht="28.5" customHeight="1">
      <c r="A22" s="28"/>
      <c r="B22" s="23"/>
      <c r="C22" s="43"/>
      <c r="D22" s="23"/>
      <c r="E22" s="23"/>
      <c r="F22" s="23"/>
      <c r="G22" s="23"/>
      <c r="H22" s="47">
        <f t="shared" si="0"/>
        <v>0</v>
      </c>
      <c r="I22" s="23"/>
      <c r="J22" s="23"/>
      <c r="K22" s="23"/>
      <c r="L22" s="42"/>
      <c r="M22" s="45"/>
      <c r="N22" s="50" t="e">
        <f t="shared" si="1"/>
        <v>#DIV/0!</v>
      </c>
      <c r="O22" s="24" t="e">
        <f t="shared" si="3"/>
        <v>#DIV/0!</v>
      </c>
      <c r="P22" s="23">
        <v>1</v>
      </c>
      <c r="Q22" s="24" t="e">
        <f t="shared" si="2"/>
        <v>#DIV/0!</v>
      </c>
      <c r="R22" s="13"/>
    </row>
    <row r="23" spans="1:18" ht="28.5" customHeight="1">
      <c r="A23" s="28"/>
      <c r="B23" s="23"/>
      <c r="C23" s="43"/>
      <c r="D23" s="23"/>
      <c r="E23" s="23"/>
      <c r="F23" s="23"/>
      <c r="G23" s="23"/>
      <c r="H23" s="47">
        <f t="shared" si="0"/>
        <v>0</v>
      </c>
      <c r="I23" s="23"/>
      <c r="J23" s="23"/>
      <c r="K23" s="23"/>
      <c r="L23" s="42"/>
      <c r="M23" s="45"/>
      <c r="N23" s="50" t="e">
        <f t="shared" si="1"/>
        <v>#DIV/0!</v>
      </c>
      <c r="O23" s="24" t="e">
        <f t="shared" si="3"/>
        <v>#DIV/0!</v>
      </c>
      <c r="P23" s="23">
        <v>2</v>
      </c>
      <c r="Q23" s="24" t="e">
        <f t="shared" si="2"/>
        <v>#DIV/0!</v>
      </c>
      <c r="R23" s="13"/>
    </row>
    <row r="24" spans="1:18" ht="28.5" customHeight="1">
      <c r="A24" s="28"/>
      <c r="B24" s="23"/>
      <c r="C24" s="43"/>
      <c r="D24" s="23"/>
      <c r="E24" s="23"/>
      <c r="F24" s="23"/>
      <c r="G24" s="23"/>
      <c r="H24" s="47">
        <f t="shared" si="0"/>
        <v>0</v>
      </c>
      <c r="I24" s="23"/>
      <c r="J24" s="23"/>
      <c r="K24" s="23"/>
      <c r="L24" s="42"/>
      <c r="M24" s="45"/>
      <c r="N24" s="50" t="e">
        <f t="shared" si="1"/>
        <v>#DIV/0!</v>
      </c>
      <c r="O24" s="24" t="e">
        <f t="shared" si="3"/>
        <v>#DIV/0!</v>
      </c>
      <c r="P24" s="23">
        <v>2</v>
      </c>
      <c r="Q24" s="24" t="e">
        <f t="shared" si="2"/>
        <v>#DIV/0!</v>
      </c>
      <c r="R24" s="13"/>
    </row>
    <row r="25" spans="1:18" ht="28.5" customHeight="1">
      <c r="A25" s="28"/>
      <c r="B25" s="23"/>
      <c r="C25" s="43"/>
      <c r="D25" s="23"/>
      <c r="E25" s="23"/>
      <c r="F25" s="23"/>
      <c r="G25" s="23"/>
      <c r="H25" s="47">
        <f t="shared" si="0"/>
        <v>0</v>
      </c>
      <c r="I25" s="23"/>
      <c r="J25" s="23"/>
      <c r="K25" s="23"/>
      <c r="L25" s="42"/>
      <c r="M25" s="45"/>
      <c r="N25" s="50" t="e">
        <f t="shared" si="1"/>
        <v>#DIV/0!</v>
      </c>
      <c r="O25" s="24" t="e">
        <f t="shared" si="3"/>
        <v>#DIV/0!</v>
      </c>
      <c r="P25" s="23">
        <v>2</v>
      </c>
      <c r="Q25" s="24" t="e">
        <f t="shared" si="2"/>
        <v>#DIV/0!</v>
      </c>
      <c r="R25" s="13"/>
    </row>
    <row r="26" spans="1:18" ht="28.5" customHeight="1">
      <c r="A26" s="28"/>
      <c r="B26" s="23"/>
      <c r="C26" s="43"/>
      <c r="D26" s="23"/>
      <c r="E26" s="23"/>
      <c r="F26" s="23"/>
      <c r="G26" s="23"/>
      <c r="H26" s="47">
        <f t="shared" si="0"/>
        <v>0</v>
      </c>
      <c r="I26" s="23"/>
      <c r="J26" s="23"/>
      <c r="K26" s="23"/>
      <c r="L26" s="42"/>
      <c r="M26" s="45"/>
      <c r="N26" s="50" t="e">
        <f t="shared" si="1"/>
        <v>#DIV/0!</v>
      </c>
      <c r="O26" s="24" t="e">
        <f t="shared" si="3"/>
        <v>#DIV/0!</v>
      </c>
      <c r="P26" s="23">
        <v>2</v>
      </c>
      <c r="Q26" s="24" t="e">
        <f t="shared" si="2"/>
        <v>#DIV/0!</v>
      </c>
      <c r="R26" s="13"/>
    </row>
    <row r="27" spans="1:18" ht="28.5" customHeight="1">
      <c r="A27" s="28"/>
      <c r="B27" s="23"/>
      <c r="C27" s="43"/>
      <c r="D27" s="23"/>
      <c r="E27" s="23"/>
      <c r="F27" s="23"/>
      <c r="G27" s="23"/>
      <c r="H27" s="47">
        <f t="shared" si="0"/>
        <v>0</v>
      </c>
      <c r="I27" s="23"/>
      <c r="J27" s="23"/>
      <c r="K27" s="23"/>
      <c r="L27" s="42"/>
      <c r="M27" s="45"/>
      <c r="N27" s="50" t="e">
        <f t="shared" si="1"/>
        <v>#DIV/0!</v>
      </c>
      <c r="O27" s="24" t="e">
        <f t="shared" si="3"/>
        <v>#DIV/0!</v>
      </c>
      <c r="P27" s="23">
        <v>2</v>
      </c>
      <c r="Q27" s="24" t="e">
        <f t="shared" si="2"/>
        <v>#DIV/0!</v>
      </c>
      <c r="R27" s="13"/>
    </row>
    <row r="28" spans="1:18" ht="28.5" customHeight="1">
      <c r="A28" s="28"/>
      <c r="B28" s="23"/>
      <c r="C28" s="43"/>
      <c r="D28" s="23"/>
      <c r="E28" s="23"/>
      <c r="F28" s="23"/>
      <c r="G28" s="23"/>
      <c r="H28" s="47">
        <f t="shared" si="0"/>
        <v>0</v>
      </c>
      <c r="I28" s="23"/>
      <c r="J28" s="23"/>
      <c r="K28" s="23"/>
      <c r="L28" s="42"/>
      <c r="M28" s="45"/>
      <c r="N28" s="50" t="e">
        <f t="shared" si="1"/>
        <v>#DIV/0!</v>
      </c>
      <c r="O28" s="24" t="e">
        <f t="shared" si="3"/>
        <v>#DIV/0!</v>
      </c>
      <c r="P28" s="23">
        <v>1</v>
      </c>
      <c r="Q28" s="24" t="e">
        <f t="shared" si="2"/>
        <v>#DIV/0!</v>
      </c>
      <c r="R28" s="13"/>
    </row>
    <row r="29" spans="1:18" ht="28.5" customHeight="1">
      <c r="A29" s="28"/>
      <c r="B29" s="23"/>
      <c r="C29" s="43"/>
      <c r="D29" s="23"/>
      <c r="E29" s="23"/>
      <c r="F29" s="23"/>
      <c r="G29" s="23"/>
      <c r="H29" s="47">
        <f t="shared" si="0"/>
        <v>0</v>
      </c>
      <c r="I29" s="23"/>
      <c r="J29" s="23"/>
      <c r="K29" s="23"/>
      <c r="L29" s="42"/>
      <c r="M29" s="45"/>
      <c r="N29" s="50" t="e">
        <f t="shared" si="1"/>
        <v>#DIV/0!</v>
      </c>
      <c r="O29" s="24" t="e">
        <f t="shared" si="3"/>
        <v>#DIV/0!</v>
      </c>
      <c r="P29" s="23">
        <v>2</v>
      </c>
      <c r="Q29" s="24" t="e">
        <f t="shared" si="2"/>
        <v>#DIV/0!</v>
      </c>
      <c r="R29" s="13"/>
    </row>
    <row r="30" spans="1:18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  <c r="R30" s="13"/>
    </row>
    <row r="31" spans="1:18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  <c r="R31" s="13"/>
    </row>
    <row r="32" spans="1:18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  <c r="R32" s="13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31112" transitionEvaluation="1" transitionEntry="1"/>
  <dimension ref="A1:Q32"/>
  <sheetViews>
    <sheetView showGridLines="0"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2" sqref="L12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7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66" t="s">
        <v>203</v>
      </c>
      <c r="P1" s="16" t="s">
        <v>1</v>
      </c>
      <c r="Q1" s="17"/>
    </row>
    <row r="2" spans="1:17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67">
        <v>0</v>
      </c>
    </row>
    <row r="3" spans="1:17" ht="18.75" customHeight="1">
      <c r="A3" s="8"/>
      <c r="M3" s="6"/>
      <c r="N3" s="16" t="s">
        <v>5</v>
      </c>
      <c r="O3" s="12"/>
      <c r="P3" s="12"/>
      <c r="Q3" s="14"/>
    </row>
    <row r="4" spans="1:17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204</v>
      </c>
      <c r="K4" s="11"/>
      <c r="L4" s="65" t="s">
        <v>216</v>
      </c>
      <c r="M4" s="65"/>
      <c r="N4" s="11"/>
      <c r="O4" s="11"/>
      <c r="P4" s="11"/>
      <c r="Q4" s="10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</row>
    <row r="7" spans="1:17" ht="18" customHeight="1">
      <c r="A7" s="64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</row>
    <row r="8" spans="1:17" s="40" customFormat="1" ht="28.5" customHeight="1">
      <c r="A8" s="51" t="s">
        <v>197</v>
      </c>
      <c r="B8" s="52">
        <v>150</v>
      </c>
      <c r="C8" s="52" t="s">
        <v>202</v>
      </c>
      <c r="D8" s="52">
        <v>5400</v>
      </c>
      <c r="E8" s="52">
        <v>16.6</v>
      </c>
      <c r="F8" s="52">
        <v>8.5</v>
      </c>
      <c r="G8" s="52">
        <v>3</v>
      </c>
      <c r="H8" s="53">
        <f>(E8*F8)</f>
        <v>141.10000000000002</v>
      </c>
      <c r="I8" s="52" t="s">
        <v>19</v>
      </c>
      <c r="J8" s="52">
        <v>75</v>
      </c>
      <c r="K8" s="52">
        <v>50</v>
      </c>
      <c r="L8" s="54">
        <v>0.72</v>
      </c>
      <c r="M8" s="54">
        <v>0.7</v>
      </c>
      <c r="N8" s="55">
        <f>(B8*H8)/(L8*M8)</f>
        <v>41994.047619047626</v>
      </c>
      <c r="O8" s="61">
        <f>(N8/D8)</f>
        <v>7.77667548500882</v>
      </c>
      <c r="P8" s="52">
        <v>8</v>
      </c>
      <c r="Q8" s="56">
        <f>(P8*D8*M8*L8)/(H8)</f>
        <v>154.3075832742735</v>
      </c>
    </row>
    <row r="9" spans="1:17" ht="28.5" customHeight="1">
      <c r="A9" s="57" t="s">
        <v>198</v>
      </c>
      <c r="B9" s="58">
        <v>150</v>
      </c>
      <c r="C9" s="52" t="s">
        <v>202</v>
      </c>
      <c r="D9" s="58">
        <v>5400</v>
      </c>
      <c r="E9" s="58">
        <v>4</v>
      </c>
      <c r="F9" s="58">
        <v>1.5</v>
      </c>
      <c r="G9" s="58">
        <v>3</v>
      </c>
      <c r="H9" s="59">
        <f>(E9*F9)</f>
        <v>6</v>
      </c>
      <c r="I9" s="58" t="s">
        <v>166</v>
      </c>
      <c r="J9" s="58">
        <v>75</v>
      </c>
      <c r="K9" s="58">
        <v>50</v>
      </c>
      <c r="L9" s="54">
        <v>0.43</v>
      </c>
      <c r="M9" s="54">
        <v>0.7</v>
      </c>
      <c r="N9" s="60">
        <f>(B9*H9)/(L9*M9)</f>
        <v>2990.033222591362</v>
      </c>
      <c r="O9" s="61">
        <f>(N9/D9)</f>
        <v>0.5537098560354374</v>
      </c>
      <c r="P9" s="58">
        <v>1</v>
      </c>
      <c r="Q9" s="61">
        <f>(P9*D9*M9*L9)/(H9)</f>
        <v>270.9</v>
      </c>
    </row>
    <row r="10" spans="1:17" ht="28.5" customHeight="1">
      <c r="A10" s="57" t="s">
        <v>199</v>
      </c>
      <c r="B10" s="58">
        <v>150</v>
      </c>
      <c r="C10" s="52" t="s">
        <v>202</v>
      </c>
      <c r="D10" s="58">
        <v>5400</v>
      </c>
      <c r="E10" s="58">
        <v>2</v>
      </c>
      <c r="F10" s="58">
        <v>3</v>
      </c>
      <c r="G10" s="58">
        <v>3</v>
      </c>
      <c r="H10" s="59">
        <f>(E10*F10)</f>
        <v>6</v>
      </c>
      <c r="I10" s="58" t="s">
        <v>166</v>
      </c>
      <c r="J10" s="58">
        <v>75</v>
      </c>
      <c r="K10" s="58">
        <v>50</v>
      </c>
      <c r="L10" s="54">
        <v>0.43</v>
      </c>
      <c r="M10" s="54">
        <v>0.7</v>
      </c>
      <c r="N10" s="60">
        <f>(B10*H10)/(L10*M10)</f>
        <v>2990.033222591362</v>
      </c>
      <c r="O10" s="61">
        <f>(N10/D10)</f>
        <v>0.5537098560354374</v>
      </c>
      <c r="P10" s="58">
        <v>1</v>
      </c>
      <c r="Q10" s="61">
        <f>(P10*D10*M10*L10)/(H10)</f>
        <v>270.9</v>
      </c>
    </row>
    <row r="11" spans="1:17" ht="28.5" customHeight="1">
      <c r="A11" s="57" t="s">
        <v>200</v>
      </c>
      <c r="B11" s="58">
        <v>150</v>
      </c>
      <c r="C11" s="52" t="s">
        <v>202</v>
      </c>
      <c r="D11" s="58">
        <v>5400</v>
      </c>
      <c r="E11" s="58">
        <v>2</v>
      </c>
      <c r="F11" s="58">
        <v>2.735</v>
      </c>
      <c r="G11" s="58">
        <v>3</v>
      </c>
      <c r="H11" s="59">
        <f>(E11*F11)</f>
        <v>5.47</v>
      </c>
      <c r="I11" s="58" t="s">
        <v>166</v>
      </c>
      <c r="J11" s="58">
        <v>75</v>
      </c>
      <c r="K11" s="58">
        <v>50</v>
      </c>
      <c r="L11" s="54">
        <v>0.43</v>
      </c>
      <c r="M11" s="54">
        <v>0.7</v>
      </c>
      <c r="N11" s="60">
        <f>(B11*H11)/(L11*M11)</f>
        <v>2725.9136212624585</v>
      </c>
      <c r="O11" s="61">
        <f>(N11/D11)</f>
        <v>0.5047988187523071</v>
      </c>
      <c r="P11" s="58">
        <v>1</v>
      </c>
      <c r="Q11" s="61">
        <f>(P11*D11*M11*L11)/(H11)</f>
        <v>297.14808043875684</v>
      </c>
    </row>
    <row r="12" spans="1:17" ht="28.5" customHeight="1">
      <c r="A12" s="57" t="s">
        <v>201</v>
      </c>
      <c r="B12" s="58">
        <v>250</v>
      </c>
      <c r="C12" s="52" t="s">
        <v>202</v>
      </c>
      <c r="D12" s="58">
        <v>5400</v>
      </c>
      <c r="E12" s="58">
        <v>16.6</v>
      </c>
      <c r="F12" s="58">
        <v>8.5</v>
      </c>
      <c r="G12" s="58">
        <v>3</v>
      </c>
      <c r="H12" s="59">
        <f>(E12*F12)</f>
        <v>141.10000000000002</v>
      </c>
      <c r="I12" s="58" t="s">
        <v>19</v>
      </c>
      <c r="J12" s="58">
        <v>75</v>
      </c>
      <c r="K12" s="58">
        <v>50</v>
      </c>
      <c r="L12" s="62">
        <v>0.72</v>
      </c>
      <c r="M12" s="54">
        <v>0.7</v>
      </c>
      <c r="N12" s="60">
        <f>(B12*H12)/(L12*M12)</f>
        <v>69990.07936507938</v>
      </c>
      <c r="O12" s="61">
        <f>(N12/D12)</f>
        <v>12.961125808348033</v>
      </c>
      <c r="P12" s="58">
        <v>15</v>
      </c>
      <c r="Q12" s="61">
        <f>(P12*D12*M12*L12)/(H12)</f>
        <v>289.3267186392629</v>
      </c>
    </row>
    <row r="13" spans="1:17" ht="28.5" customHeight="1">
      <c r="A13" s="57"/>
      <c r="B13" s="58"/>
      <c r="C13" s="52"/>
      <c r="D13" s="58"/>
      <c r="E13" s="58"/>
      <c r="F13" s="58"/>
      <c r="G13" s="58"/>
      <c r="H13" s="59"/>
      <c r="I13" s="58"/>
      <c r="J13" s="58"/>
      <c r="K13" s="58"/>
      <c r="L13" s="62"/>
      <c r="M13" s="63"/>
      <c r="N13" s="60"/>
      <c r="O13" s="61"/>
      <c r="P13" s="58"/>
      <c r="Q13" s="61"/>
    </row>
    <row r="14" spans="1:17" ht="28.5" customHeight="1">
      <c r="A14" s="57"/>
      <c r="B14" s="58"/>
      <c r="C14" s="52"/>
      <c r="D14" s="58"/>
      <c r="E14" s="58"/>
      <c r="F14" s="58"/>
      <c r="G14" s="58"/>
      <c r="H14" s="59"/>
      <c r="I14" s="58"/>
      <c r="J14" s="58"/>
      <c r="K14" s="58"/>
      <c r="L14" s="62"/>
      <c r="M14" s="63"/>
      <c r="N14" s="60"/>
      <c r="O14" s="61"/>
      <c r="P14" s="58"/>
      <c r="Q14" s="61"/>
    </row>
    <row r="15" spans="1:17" ht="28.5" customHeight="1">
      <c r="A15" s="57"/>
      <c r="B15" s="58"/>
      <c r="C15" s="52"/>
      <c r="D15" s="58"/>
      <c r="E15" s="58"/>
      <c r="F15" s="58"/>
      <c r="G15" s="58"/>
      <c r="H15" s="59"/>
      <c r="I15" s="58"/>
      <c r="J15" s="58"/>
      <c r="K15" s="58"/>
      <c r="L15" s="62"/>
      <c r="M15" s="63"/>
      <c r="N15" s="60"/>
      <c r="O15" s="61"/>
      <c r="P15" s="58"/>
      <c r="Q15" s="61"/>
    </row>
    <row r="16" spans="1:17" ht="28.5" customHeight="1">
      <c r="A16" s="57"/>
      <c r="B16" s="58"/>
      <c r="C16" s="52"/>
      <c r="D16" s="58"/>
      <c r="E16" s="58"/>
      <c r="F16" s="58"/>
      <c r="G16" s="58"/>
      <c r="H16" s="59"/>
      <c r="I16" s="58"/>
      <c r="J16" s="58"/>
      <c r="K16" s="58"/>
      <c r="L16" s="62"/>
      <c r="M16" s="63"/>
      <c r="N16" s="60"/>
      <c r="O16" s="61"/>
      <c r="P16" s="58"/>
      <c r="Q16" s="61"/>
    </row>
    <row r="17" spans="1:17" ht="28.5" customHeight="1">
      <c r="A17" s="57"/>
      <c r="B17" s="58"/>
      <c r="C17" s="52"/>
      <c r="D17" s="58"/>
      <c r="E17" s="58"/>
      <c r="F17" s="58"/>
      <c r="G17" s="58"/>
      <c r="H17" s="59"/>
      <c r="I17" s="58"/>
      <c r="J17" s="58"/>
      <c r="K17" s="58"/>
      <c r="L17" s="62"/>
      <c r="M17" s="63"/>
      <c r="N17" s="60"/>
      <c r="O17" s="61"/>
      <c r="P17" s="58"/>
      <c r="Q17" s="61"/>
    </row>
    <row r="18" spans="1:17" ht="28.5" customHeight="1">
      <c r="A18" s="57"/>
      <c r="B18" s="58"/>
      <c r="C18" s="52"/>
      <c r="D18" s="58"/>
      <c r="E18" s="58"/>
      <c r="F18" s="58"/>
      <c r="G18" s="58"/>
      <c r="H18" s="59"/>
      <c r="I18" s="58"/>
      <c r="J18" s="58"/>
      <c r="K18" s="58"/>
      <c r="L18" s="62"/>
      <c r="M18" s="63"/>
      <c r="N18" s="60"/>
      <c r="O18" s="61"/>
      <c r="P18" s="58"/>
      <c r="Q18" s="61"/>
    </row>
    <row r="19" spans="1:17" ht="28.5" customHeight="1">
      <c r="A19" s="57"/>
      <c r="B19" s="58"/>
      <c r="C19" s="52"/>
      <c r="D19" s="58"/>
      <c r="E19" s="58"/>
      <c r="F19" s="58"/>
      <c r="G19" s="58"/>
      <c r="H19" s="59"/>
      <c r="I19" s="58"/>
      <c r="J19" s="58"/>
      <c r="K19" s="58"/>
      <c r="L19" s="62"/>
      <c r="M19" s="63"/>
      <c r="N19" s="60"/>
      <c r="O19" s="61"/>
      <c r="P19" s="58"/>
      <c r="Q19" s="61"/>
    </row>
    <row r="20" spans="1:17" ht="28.5" customHeight="1">
      <c r="A20" s="57"/>
      <c r="B20" s="58"/>
      <c r="C20" s="52"/>
      <c r="D20" s="58"/>
      <c r="E20" s="58"/>
      <c r="F20" s="58"/>
      <c r="G20" s="58"/>
      <c r="H20" s="59"/>
      <c r="I20" s="58"/>
      <c r="J20" s="58"/>
      <c r="K20" s="58"/>
      <c r="L20" s="62"/>
      <c r="M20" s="63"/>
      <c r="N20" s="60"/>
      <c r="O20" s="61"/>
      <c r="P20" s="58"/>
      <c r="Q20" s="61"/>
    </row>
    <row r="21" spans="1:17" ht="28.5" customHeight="1">
      <c r="A21" s="57"/>
      <c r="B21" s="58"/>
      <c r="C21" s="52"/>
      <c r="D21" s="58"/>
      <c r="E21" s="58"/>
      <c r="F21" s="58"/>
      <c r="G21" s="58"/>
      <c r="H21" s="59"/>
      <c r="I21" s="58"/>
      <c r="J21" s="58"/>
      <c r="K21" s="58"/>
      <c r="L21" s="62"/>
      <c r="M21" s="63"/>
      <c r="N21" s="60"/>
      <c r="O21" s="61"/>
      <c r="P21" s="58"/>
      <c r="Q21" s="61"/>
    </row>
    <row r="22" spans="1:17" ht="28.5" customHeight="1">
      <c r="A22" s="57"/>
      <c r="B22" s="58"/>
      <c r="C22" s="52"/>
      <c r="D22" s="58"/>
      <c r="E22" s="58"/>
      <c r="F22" s="58"/>
      <c r="G22" s="58"/>
      <c r="H22" s="59"/>
      <c r="I22" s="58"/>
      <c r="J22" s="58"/>
      <c r="K22" s="58"/>
      <c r="L22" s="62"/>
      <c r="M22" s="63"/>
      <c r="N22" s="60"/>
      <c r="O22" s="61"/>
      <c r="P22" s="58"/>
      <c r="Q22" s="61"/>
    </row>
    <row r="23" spans="1:17" ht="28.5" customHeight="1">
      <c r="A23" s="57"/>
      <c r="B23" s="58"/>
      <c r="C23" s="52"/>
      <c r="D23" s="58"/>
      <c r="E23" s="58"/>
      <c r="F23" s="58"/>
      <c r="G23" s="58"/>
      <c r="H23" s="59"/>
      <c r="I23" s="58"/>
      <c r="J23" s="58"/>
      <c r="K23" s="58"/>
      <c r="L23" s="62"/>
      <c r="M23" s="63"/>
      <c r="N23" s="60"/>
      <c r="O23" s="61"/>
      <c r="P23" s="58"/>
      <c r="Q23" s="61"/>
    </row>
    <row r="24" spans="1:17" ht="28.5" customHeight="1">
      <c r="A24" s="57"/>
      <c r="B24" s="58"/>
      <c r="C24" s="52"/>
      <c r="D24" s="58"/>
      <c r="E24" s="58"/>
      <c r="F24" s="58"/>
      <c r="G24" s="58"/>
      <c r="H24" s="59"/>
      <c r="I24" s="58"/>
      <c r="J24" s="58"/>
      <c r="K24" s="58"/>
      <c r="L24" s="62"/>
      <c r="M24" s="63"/>
      <c r="N24" s="60"/>
      <c r="O24" s="61"/>
      <c r="P24" s="58"/>
      <c r="Q24" s="61"/>
    </row>
    <row r="25" spans="1:17" ht="28.5" customHeight="1">
      <c r="A25" s="57"/>
      <c r="B25" s="58"/>
      <c r="C25" s="52"/>
      <c r="D25" s="58"/>
      <c r="E25" s="58"/>
      <c r="F25" s="58"/>
      <c r="G25" s="58"/>
      <c r="H25" s="59"/>
      <c r="I25" s="58"/>
      <c r="J25" s="58"/>
      <c r="K25" s="58"/>
      <c r="L25" s="62"/>
      <c r="M25" s="63"/>
      <c r="N25" s="60"/>
      <c r="O25" s="61"/>
      <c r="P25" s="58"/>
      <c r="Q25" s="61"/>
    </row>
    <row r="26" spans="1:17" ht="28.5" customHeight="1">
      <c r="A26" s="57"/>
      <c r="B26" s="58"/>
      <c r="C26" s="52"/>
      <c r="D26" s="58"/>
      <c r="E26" s="58"/>
      <c r="F26" s="58"/>
      <c r="G26" s="58"/>
      <c r="H26" s="59"/>
      <c r="I26" s="58"/>
      <c r="J26" s="58"/>
      <c r="K26" s="58"/>
      <c r="L26" s="62"/>
      <c r="M26" s="63"/>
      <c r="N26" s="60"/>
      <c r="O26" s="61"/>
      <c r="P26" s="58"/>
      <c r="Q26" s="61"/>
    </row>
    <row r="27" spans="1:17" ht="28.5" customHeight="1">
      <c r="A27" s="57"/>
      <c r="B27" s="58"/>
      <c r="C27" s="52"/>
      <c r="D27" s="58"/>
      <c r="E27" s="58"/>
      <c r="F27" s="58"/>
      <c r="G27" s="58"/>
      <c r="H27" s="59"/>
      <c r="I27" s="58"/>
      <c r="J27" s="58"/>
      <c r="K27" s="58"/>
      <c r="L27" s="62"/>
      <c r="M27" s="63"/>
      <c r="N27" s="60"/>
      <c r="O27" s="61"/>
      <c r="P27" s="58"/>
      <c r="Q27" s="61"/>
    </row>
    <row r="28" spans="1:17" ht="28.5" customHeight="1">
      <c r="A28" s="57"/>
      <c r="B28" s="58"/>
      <c r="C28" s="52"/>
      <c r="D28" s="58"/>
      <c r="E28" s="58"/>
      <c r="F28" s="58"/>
      <c r="G28" s="58"/>
      <c r="H28" s="59"/>
      <c r="I28" s="58"/>
      <c r="J28" s="58"/>
      <c r="K28" s="58"/>
      <c r="L28" s="62"/>
      <c r="M28" s="63"/>
      <c r="N28" s="60"/>
      <c r="O28" s="61"/>
      <c r="P28" s="58"/>
      <c r="Q28" s="61"/>
    </row>
    <row r="29" spans="1:17" ht="28.5" customHeight="1">
      <c r="A29" s="57"/>
      <c r="B29" s="58"/>
      <c r="C29" s="52"/>
      <c r="D29" s="58"/>
      <c r="E29" s="58"/>
      <c r="F29" s="58"/>
      <c r="G29" s="58"/>
      <c r="H29" s="59"/>
      <c r="I29" s="58"/>
      <c r="J29" s="58"/>
      <c r="K29" s="58"/>
      <c r="L29" s="62"/>
      <c r="M29" s="63"/>
      <c r="N29" s="60"/>
      <c r="O29" s="61"/>
      <c r="P29" s="58"/>
      <c r="Q29" s="61"/>
    </row>
    <row r="30" spans="1:17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</row>
    <row r="31" spans="1:17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</row>
    <row r="32" spans="1:17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111211" transitionEvaluation="1" transitionEntry="1"/>
  <dimension ref="A1:Q32"/>
  <sheetViews>
    <sheetView showGridLines="0"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9" sqref="P9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7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66" t="s">
        <v>203</v>
      </c>
      <c r="P1" s="16" t="s">
        <v>1</v>
      </c>
      <c r="Q1" s="17"/>
    </row>
    <row r="2" spans="1:17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67">
        <v>0</v>
      </c>
    </row>
    <row r="3" spans="1:17" ht="18.75" customHeight="1">
      <c r="A3" s="8"/>
      <c r="M3" s="6"/>
      <c r="N3" s="16" t="s">
        <v>5</v>
      </c>
      <c r="O3" s="12"/>
      <c r="P3" s="12"/>
      <c r="Q3" s="14"/>
    </row>
    <row r="4" spans="1:17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204</v>
      </c>
      <c r="K4" s="11"/>
      <c r="L4" s="65" t="s">
        <v>218</v>
      </c>
      <c r="M4" s="65"/>
      <c r="N4" s="11"/>
      <c r="O4" s="11"/>
      <c r="P4" s="11"/>
      <c r="Q4" s="10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</row>
    <row r="7" spans="1:17" ht="18" customHeight="1">
      <c r="A7" s="64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</row>
    <row r="8" spans="1:17" s="40" customFormat="1" ht="28.5" customHeight="1">
      <c r="A8" s="51" t="s">
        <v>197</v>
      </c>
      <c r="B8" s="52">
        <v>150</v>
      </c>
      <c r="C8" s="52" t="s">
        <v>202</v>
      </c>
      <c r="D8" s="52">
        <v>5400</v>
      </c>
      <c r="E8" s="52">
        <v>14</v>
      </c>
      <c r="F8" s="52">
        <v>8.5</v>
      </c>
      <c r="G8" s="52">
        <v>2.6</v>
      </c>
      <c r="H8" s="53">
        <f>(E8*F8)</f>
        <v>119</v>
      </c>
      <c r="I8" s="52" t="s">
        <v>169</v>
      </c>
      <c r="J8" s="52">
        <v>75</v>
      </c>
      <c r="K8" s="52">
        <v>50</v>
      </c>
      <c r="L8" s="54">
        <v>0.69</v>
      </c>
      <c r="M8" s="54">
        <v>0.7</v>
      </c>
      <c r="N8" s="55">
        <f>(B8*H8)/(L8*M8)</f>
        <v>36956.52173913044</v>
      </c>
      <c r="O8" s="61">
        <f>(N8/D8)</f>
        <v>6.843800322061193</v>
      </c>
      <c r="P8" s="52">
        <v>8</v>
      </c>
      <c r="Q8" s="56">
        <f>(P8*D8*M8*L8)/(H8)</f>
        <v>175.34117647058818</v>
      </c>
    </row>
    <row r="9" spans="1:17" ht="28.5" customHeight="1">
      <c r="A9" s="57" t="s">
        <v>198</v>
      </c>
      <c r="B9" s="58">
        <v>150</v>
      </c>
      <c r="C9" s="52" t="s">
        <v>202</v>
      </c>
      <c r="D9" s="58">
        <v>5400</v>
      </c>
      <c r="E9" s="58">
        <v>3.5</v>
      </c>
      <c r="F9" s="58">
        <v>1.5</v>
      </c>
      <c r="G9" s="58">
        <v>2.6</v>
      </c>
      <c r="H9" s="59">
        <f>(E9*F9)</f>
        <v>5.25</v>
      </c>
      <c r="I9" s="58" t="s">
        <v>166</v>
      </c>
      <c r="J9" s="58">
        <v>75</v>
      </c>
      <c r="K9" s="58">
        <v>50</v>
      </c>
      <c r="L9" s="54">
        <v>0.43</v>
      </c>
      <c r="M9" s="54">
        <v>0.7</v>
      </c>
      <c r="N9" s="60">
        <f>(B9*H9)/(L9*M9)</f>
        <v>2616.279069767442</v>
      </c>
      <c r="O9" s="61">
        <f>(N9/D9)</f>
        <v>0.4844961240310077</v>
      </c>
      <c r="P9" s="58">
        <v>1</v>
      </c>
      <c r="Q9" s="61">
        <f>(P9*D9*M9*L9)/(H9)</f>
        <v>309.59999999999997</v>
      </c>
    </row>
    <row r="10" spans="1:17" ht="28.5" customHeight="1">
      <c r="A10" s="57" t="s">
        <v>199</v>
      </c>
      <c r="B10" s="58">
        <v>150</v>
      </c>
      <c r="C10" s="52" t="s">
        <v>202</v>
      </c>
      <c r="D10" s="58">
        <v>5400</v>
      </c>
      <c r="E10" s="58">
        <v>3</v>
      </c>
      <c r="F10" s="58">
        <v>2</v>
      </c>
      <c r="G10" s="58">
        <v>2.6</v>
      </c>
      <c r="H10" s="59">
        <f>(E10*F10)</f>
        <v>6</v>
      </c>
      <c r="I10" s="58" t="s">
        <v>166</v>
      </c>
      <c r="J10" s="58">
        <v>75</v>
      </c>
      <c r="K10" s="58">
        <v>50</v>
      </c>
      <c r="L10" s="54">
        <v>0.43</v>
      </c>
      <c r="M10" s="54">
        <v>0.7</v>
      </c>
      <c r="N10" s="60">
        <f>(B10*H10)/(L10*M10)</f>
        <v>2990.033222591362</v>
      </c>
      <c r="O10" s="61">
        <f>(N10/D10)</f>
        <v>0.5537098560354374</v>
      </c>
      <c r="P10" s="58">
        <v>1</v>
      </c>
      <c r="Q10" s="61">
        <f>(P10*D10*M10*L10)/(H10)</f>
        <v>270.9</v>
      </c>
    </row>
    <row r="11" spans="1:17" ht="28.5" customHeight="1">
      <c r="A11" s="57" t="s">
        <v>200</v>
      </c>
      <c r="B11" s="58">
        <v>150</v>
      </c>
      <c r="C11" s="52" t="s">
        <v>202</v>
      </c>
      <c r="D11" s="58">
        <v>5400</v>
      </c>
      <c r="E11" s="58">
        <v>2.735</v>
      </c>
      <c r="F11" s="58">
        <v>2</v>
      </c>
      <c r="G11" s="58">
        <v>2.6</v>
      </c>
      <c r="H11" s="59">
        <f>(E11*F11)</f>
        <v>5.47</v>
      </c>
      <c r="I11" s="58" t="s">
        <v>166</v>
      </c>
      <c r="J11" s="58">
        <v>75</v>
      </c>
      <c r="K11" s="58">
        <v>50</v>
      </c>
      <c r="L11" s="54">
        <v>0.43</v>
      </c>
      <c r="M11" s="54">
        <v>0.7</v>
      </c>
      <c r="N11" s="60">
        <f>(B11*H11)/(L11*M11)</f>
        <v>2725.9136212624585</v>
      </c>
      <c r="O11" s="61">
        <f>(N11/D11)</f>
        <v>0.5047988187523071</v>
      </c>
      <c r="P11" s="58">
        <v>1</v>
      </c>
      <c r="Q11" s="61">
        <f>(P11*D11*M11*L11)/(H11)</f>
        <v>297.14808043875684</v>
      </c>
    </row>
    <row r="12" spans="1:17" ht="28.5" customHeight="1">
      <c r="A12" s="57" t="s">
        <v>201</v>
      </c>
      <c r="B12" s="58">
        <v>250</v>
      </c>
      <c r="C12" s="52" t="s">
        <v>202</v>
      </c>
      <c r="D12" s="58">
        <v>5400</v>
      </c>
      <c r="E12" s="58">
        <v>14</v>
      </c>
      <c r="F12" s="58">
        <v>8.5</v>
      </c>
      <c r="G12" s="58">
        <v>3.6</v>
      </c>
      <c r="H12" s="59">
        <f>(E12*F12)</f>
        <v>119</v>
      </c>
      <c r="I12" s="58" t="s">
        <v>7</v>
      </c>
      <c r="J12" s="58">
        <v>75</v>
      </c>
      <c r="K12" s="58">
        <v>50</v>
      </c>
      <c r="L12" s="62">
        <v>0.66</v>
      </c>
      <c r="M12" s="54">
        <v>0.7</v>
      </c>
      <c r="N12" s="60">
        <f>(B12*H12)/(L12*M12)</f>
        <v>64393.9393939394</v>
      </c>
      <c r="O12" s="61">
        <f>(N12/D12)</f>
        <v>11.924803591470258</v>
      </c>
      <c r="P12" s="58">
        <v>12</v>
      </c>
      <c r="Q12" s="61">
        <f>(P12*D12*M12*L12)/(H12)</f>
        <v>251.5764705882353</v>
      </c>
    </row>
    <row r="13" spans="1:17" ht="28.5" customHeight="1">
      <c r="A13" s="57"/>
      <c r="B13" s="58"/>
      <c r="C13" s="52"/>
      <c r="D13" s="58"/>
      <c r="E13" s="58"/>
      <c r="F13" s="58"/>
      <c r="G13" s="58"/>
      <c r="H13" s="59"/>
      <c r="I13" s="58"/>
      <c r="J13" s="58"/>
      <c r="K13" s="58"/>
      <c r="L13" s="62"/>
      <c r="M13" s="63"/>
      <c r="N13" s="60"/>
      <c r="O13" s="61"/>
      <c r="P13" s="58"/>
      <c r="Q13" s="61"/>
    </row>
    <row r="14" spans="1:17" ht="28.5" customHeight="1">
      <c r="A14" s="57"/>
      <c r="B14" s="58"/>
      <c r="C14" s="52"/>
      <c r="D14" s="58"/>
      <c r="E14" s="58"/>
      <c r="F14" s="58"/>
      <c r="G14" s="58"/>
      <c r="H14" s="59"/>
      <c r="I14" s="58"/>
      <c r="J14" s="58"/>
      <c r="K14" s="58"/>
      <c r="L14" s="62"/>
      <c r="M14" s="63"/>
      <c r="N14" s="60"/>
      <c r="O14" s="61"/>
      <c r="P14" s="58"/>
      <c r="Q14" s="61"/>
    </row>
    <row r="15" spans="1:17" ht="28.5" customHeight="1">
      <c r="A15" s="57"/>
      <c r="B15" s="58"/>
      <c r="C15" s="52"/>
      <c r="D15" s="58"/>
      <c r="E15" s="58"/>
      <c r="F15" s="58"/>
      <c r="G15" s="58"/>
      <c r="H15" s="59"/>
      <c r="I15" s="58"/>
      <c r="J15" s="58"/>
      <c r="K15" s="58"/>
      <c r="L15" s="62"/>
      <c r="M15" s="63"/>
      <c r="N15" s="60"/>
      <c r="O15" s="61"/>
      <c r="P15" s="58"/>
      <c r="Q15" s="61"/>
    </row>
    <row r="16" spans="1:17" ht="28.5" customHeight="1">
      <c r="A16" s="57"/>
      <c r="B16" s="58"/>
      <c r="C16" s="52"/>
      <c r="D16" s="58"/>
      <c r="E16" s="58"/>
      <c r="F16" s="58"/>
      <c r="G16" s="58"/>
      <c r="H16" s="59"/>
      <c r="I16" s="58"/>
      <c r="J16" s="58"/>
      <c r="K16" s="58"/>
      <c r="L16" s="62"/>
      <c r="M16" s="63"/>
      <c r="N16" s="60"/>
      <c r="O16" s="61"/>
      <c r="P16" s="58"/>
      <c r="Q16" s="61"/>
    </row>
    <row r="17" spans="1:17" ht="28.5" customHeight="1">
      <c r="A17" s="57"/>
      <c r="B17" s="58"/>
      <c r="C17" s="52"/>
      <c r="D17" s="58"/>
      <c r="E17" s="58"/>
      <c r="F17" s="58"/>
      <c r="G17" s="58"/>
      <c r="H17" s="59"/>
      <c r="I17" s="58"/>
      <c r="J17" s="58"/>
      <c r="K17" s="58"/>
      <c r="L17" s="62"/>
      <c r="M17" s="63"/>
      <c r="N17" s="60"/>
      <c r="O17" s="61"/>
      <c r="P17" s="58"/>
      <c r="Q17" s="61"/>
    </row>
    <row r="18" spans="1:17" ht="28.5" customHeight="1">
      <c r="A18" s="57"/>
      <c r="B18" s="58"/>
      <c r="C18" s="52"/>
      <c r="D18" s="58"/>
      <c r="E18" s="58"/>
      <c r="F18" s="58"/>
      <c r="G18" s="58"/>
      <c r="H18" s="59"/>
      <c r="I18" s="58"/>
      <c r="J18" s="58"/>
      <c r="K18" s="58"/>
      <c r="L18" s="62"/>
      <c r="M18" s="63"/>
      <c r="N18" s="60"/>
      <c r="O18" s="61"/>
      <c r="P18" s="58"/>
      <c r="Q18" s="61"/>
    </row>
    <row r="19" spans="1:17" ht="28.5" customHeight="1">
      <c r="A19" s="57"/>
      <c r="B19" s="58"/>
      <c r="C19" s="52"/>
      <c r="D19" s="58"/>
      <c r="E19" s="58"/>
      <c r="F19" s="58"/>
      <c r="G19" s="58"/>
      <c r="H19" s="59"/>
      <c r="I19" s="58"/>
      <c r="J19" s="58"/>
      <c r="K19" s="58"/>
      <c r="L19" s="62"/>
      <c r="M19" s="63"/>
      <c r="N19" s="60"/>
      <c r="O19" s="61"/>
      <c r="P19" s="58"/>
      <c r="Q19" s="61"/>
    </row>
    <row r="20" spans="1:17" ht="28.5" customHeight="1">
      <c r="A20" s="57"/>
      <c r="B20" s="58"/>
      <c r="C20" s="52"/>
      <c r="D20" s="58"/>
      <c r="E20" s="58"/>
      <c r="F20" s="58"/>
      <c r="G20" s="58"/>
      <c r="H20" s="59"/>
      <c r="I20" s="58"/>
      <c r="J20" s="58"/>
      <c r="K20" s="58"/>
      <c r="L20" s="62"/>
      <c r="M20" s="63"/>
      <c r="N20" s="60"/>
      <c r="O20" s="61"/>
      <c r="P20" s="58"/>
      <c r="Q20" s="61"/>
    </row>
    <row r="21" spans="1:17" ht="28.5" customHeight="1">
      <c r="A21" s="57"/>
      <c r="B21" s="58"/>
      <c r="C21" s="52"/>
      <c r="D21" s="58"/>
      <c r="E21" s="58"/>
      <c r="F21" s="58"/>
      <c r="G21" s="58"/>
      <c r="H21" s="59"/>
      <c r="I21" s="58"/>
      <c r="J21" s="58"/>
      <c r="K21" s="58"/>
      <c r="L21" s="62"/>
      <c r="M21" s="63"/>
      <c r="N21" s="60"/>
      <c r="O21" s="61"/>
      <c r="P21" s="58"/>
      <c r="Q21" s="61"/>
    </row>
    <row r="22" spans="1:17" ht="28.5" customHeight="1">
      <c r="A22" s="57"/>
      <c r="B22" s="58"/>
      <c r="C22" s="52"/>
      <c r="D22" s="58"/>
      <c r="E22" s="58"/>
      <c r="F22" s="58"/>
      <c r="G22" s="58"/>
      <c r="H22" s="59"/>
      <c r="I22" s="58"/>
      <c r="J22" s="58"/>
      <c r="K22" s="58"/>
      <c r="L22" s="62"/>
      <c r="M22" s="63"/>
      <c r="N22" s="60"/>
      <c r="O22" s="61"/>
      <c r="P22" s="58"/>
      <c r="Q22" s="61"/>
    </row>
    <row r="23" spans="1:17" ht="28.5" customHeight="1">
      <c r="A23" s="57"/>
      <c r="B23" s="58"/>
      <c r="C23" s="52"/>
      <c r="D23" s="58"/>
      <c r="E23" s="58"/>
      <c r="F23" s="58"/>
      <c r="G23" s="58"/>
      <c r="H23" s="59"/>
      <c r="I23" s="58"/>
      <c r="J23" s="58"/>
      <c r="K23" s="58"/>
      <c r="L23" s="62"/>
      <c r="M23" s="63"/>
      <c r="N23" s="60"/>
      <c r="O23" s="61"/>
      <c r="P23" s="58"/>
      <c r="Q23" s="61"/>
    </row>
    <row r="24" spans="1:17" ht="28.5" customHeight="1">
      <c r="A24" s="57"/>
      <c r="B24" s="58"/>
      <c r="C24" s="52"/>
      <c r="D24" s="58"/>
      <c r="E24" s="58"/>
      <c r="F24" s="58"/>
      <c r="G24" s="58"/>
      <c r="H24" s="59"/>
      <c r="I24" s="58"/>
      <c r="J24" s="58"/>
      <c r="K24" s="58"/>
      <c r="L24" s="62"/>
      <c r="M24" s="63"/>
      <c r="N24" s="60"/>
      <c r="O24" s="61"/>
      <c r="P24" s="58"/>
      <c r="Q24" s="61"/>
    </row>
    <row r="25" spans="1:17" ht="28.5" customHeight="1">
      <c r="A25" s="57"/>
      <c r="B25" s="58"/>
      <c r="C25" s="52"/>
      <c r="D25" s="58"/>
      <c r="E25" s="58"/>
      <c r="F25" s="58"/>
      <c r="G25" s="58"/>
      <c r="H25" s="59"/>
      <c r="I25" s="58"/>
      <c r="J25" s="58"/>
      <c r="K25" s="58"/>
      <c r="L25" s="62"/>
      <c r="M25" s="63"/>
      <c r="N25" s="60"/>
      <c r="O25" s="61"/>
      <c r="P25" s="58"/>
      <c r="Q25" s="61"/>
    </row>
    <row r="26" spans="1:17" ht="28.5" customHeight="1">
      <c r="A26" s="57"/>
      <c r="B26" s="58"/>
      <c r="C26" s="52"/>
      <c r="D26" s="58"/>
      <c r="E26" s="58"/>
      <c r="F26" s="58"/>
      <c r="G26" s="58"/>
      <c r="H26" s="59"/>
      <c r="I26" s="58"/>
      <c r="J26" s="58"/>
      <c r="K26" s="58"/>
      <c r="L26" s="62"/>
      <c r="M26" s="63"/>
      <c r="N26" s="60"/>
      <c r="O26" s="61"/>
      <c r="P26" s="58"/>
      <c r="Q26" s="61"/>
    </row>
    <row r="27" spans="1:17" ht="28.5" customHeight="1">
      <c r="A27" s="57"/>
      <c r="B27" s="58"/>
      <c r="C27" s="52"/>
      <c r="D27" s="58"/>
      <c r="E27" s="58"/>
      <c r="F27" s="58"/>
      <c r="G27" s="58"/>
      <c r="H27" s="59"/>
      <c r="I27" s="58"/>
      <c r="J27" s="58"/>
      <c r="K27" s="58"/>
      <c r="L27" s="62"/>
      <c r="M27" s="63"/>
      <c r="N27" s="60"/>
      <c r="O27" s="61"/>
      <c r="P27" s="58"/>
      <c r="Q27" s="61"/>
    </row>
    <row r="28" spans="1:17" ht="28.5" customHeight="1">
      <c r="A28" s="57"/>
      <c r="B28" s="58"/>
      <c r="C28" s="52"/>
      <c r="D28" s="58"/>
      <c r="E28" s="58"/>
      <c r="F28" s="58"/>
      <c r="G28" s="58"/>
      <c r="H28" s="59"/>
      <c r="I28" s="58"/>
      <c r="J28" s="58"/>
      <c r="K28" s="58"/>
      <c r="L28" s="62"/>
      <c r="M28" s="63"/>
      <c r="N28" s="60"/>
      <c r="O28" s="61"/>
      <c r="P28" s="58"/>
      <c r="Q28" s="61"/>
    </row>
    <row r="29" spans="1:17" ht="28.5" customHeight="1">
      <c r="A29" s="57"/>
      <c r="B29" s="58"/>
      <c r="C29" s="52"/>
      <c r="D29" s="58"/>
      <c r="E29" s="58"/>
      <c r="F29" s="58"/>
      <c r="G29" s="58"/>
      <c r="H29" s="59"/>
      <c r="I29" s="58"/>
      <c r="J29" s="58"/>
      <c r="K29" s="58"/>
      <c r="L29" s="62"/>
      <c r="M29" s="63"/>
      <c r="N29" s="60"/>
      <c r="O29" s="61"/>
      <c r="P29" s="58"/>
      <c r="Q29" s="61"/>
    </row>
    <row r="30" spans="1:17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</row>
    <row r="31" spans="1:17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</row>
    <row r="32" spans="1:17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11121" transitionEvaluation="1" transitionEntry="1"/>
  <dimension ref="A1:Q32"/>
  <sheetViews>
    <sheetView showGridLines="0"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4" sqref="N14"/>
    </sheetView>
  </sheetViews>
  <sheetFormatPr defaultColWidth="10.77734375" defaultRowHeight="15.75"/>
  <cols>
    <col min="1" max="1" width="22.77734375" style="0" customWidth="1"/>
    <col min="2" max="2" width="9.77734375" style="0" customWidth="1"/>
    <col min="3" max="3" width="11.5546875" style="0" customWidth="1"/>
    <col min="4" max="4" width="8.77734375" style="0" customWidth="1"/>
    <col min="5" max="7" width="5.77734375" style="0" customWidth="1"/>
    <col min="8" max="8" width="7.77734375" style="0" customWidth="1"/>
    <col min="9" max="9" width="10.77734375" style="0" customWidth="1"/>
    <col min="10" max="13" width="7.77734375" style="0" customWidth="1"/>
    <col min="14" max="15" width="10.77734375" style="0" customWidth="1"/>
    <col min="16" max="16" width="11.77734375" style="0" customWidth="1"/>
    <col min="17" max="17" width="13.77734375" style="0" customWidth="1"/>
    <col min="18" max="16384" width="11.5546875" style="0" customWidth="1"/>
  </cols>
  <sheetData>
    <row r="1" spans="1:17" ht="18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6" t="s">
        <v>0</v>
      </c>
      <c r="O1" s="66" t="s">
        <v>203</v>
      </c>
      <c r="P1" s="16" t="s">
        <v>1</v>
      </c>
      <c r="Q1" s="17"/>
    </row>
    <row r="2" spans="1:17" ht="18.75" customHeight="1">
      <c r="A2" s="8"/>
      <c r="E2" s="1" t="s">
        <v>2</v>
      </c>
      <c r="M2" s="6"/>
      <c r="N2" s="16" t="s">
        <v>3</v>
      </c>
      <c r="O2" s="14"/>
      <c r="P2" s="16" t="s">
        <v>4</v>
      </c>
      <c r="Q2" s="67">
        <v>0</v>
      </c>
    </row>
    <row r="3" spans="1:17" ht="18.75" customHeight="1">
      <c r="A3" s="8"/>
      <c r="M3" s="6"/>
      <c r="N3" s="16" t="s">
        <v>5</v>
      </c>
      <c r="O3" s="12"/>
      <c r="P3" s="12"/>
      <c r="Q3" s="14"/>
    </row>
    <row r="4" spans="1:17" ht="18.75" customHeight="1">
      <c r="A4" s="9"/>
      <c r="B4" s="18" t="s">
        <v>44</v>
      </c>
      <c r="C4" s="19" t="s">
        <v>45</v>
      </c>
      <c r="D4" s="11"/>
      <c r="E4" s="11"/>
      <c r="F4" s="11"/>
      <c r="G4" s="11"/>
      <c r="H4" s="11"/>
      <c r="I4" s="11"/>
      <c r="J4" s="20" t="s">
        <v>204</v>
      </c>
      <c r="K4" s="11"/>
      <c r="L4" s="65" t="s">
        <v>217</v>
      </c>
      <c r="M4" s="65"/>
      <c r="N4" s="11"/>
      <c r="O4" s="11"/>
      <c r="P4" s="11"/>
      <c r="Q4" s="10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" customHeight="1">
      <c r="A6" s="21" t="s">
        <v>6</v>
      </c>
      <c r="B6" s="22" t="s">
        <v>7</v>
      </c>
      <c r="C6" s="22" t="s">
        <v>8</v>
      </c>
      <c r="D6" s="22" t="s">
        <v>9</v>
      </c>
      <c r="E6" s="68" t="s">
        <v>10</v>
      </c>
      <c r="F6" s="69"/>
      <c r="G6" s="69"/>
      <c r="H6" s="70"/>
      <c r="I6" s="22" t="s">
        <v>11</v>
      </c>
      <c r="J6" s="68" t="s">
        <v>12</v>
      </c>
      <c r="K6" s="70"/>
      <c r="L6" s="68" t="s">
        <v>13</v>
      </c>
      <c r="M6" s="70"/>
      <c r="N6" s="22" t="s">
        <v>9</v>
      </c>
      <c r="O6" s="68" t="s">
        <v>14</v>
      </c>
      <c r="P6" s="70"/>
      <c r="Q6" s="22" t="s">
        <v>15</v>
      </c>
    </row>
    <row r="7" spans="1:17" ht="18" customHeight="1">
      <c r="A7" s="64"/>
      <c r="B7" s="23" t="s">
        <v>16</v>
      </c>
      <c r="C7" s="24" t="s">
        <v>17</v>
      </c>
      <c r="D7" s="25" t="s">
        <v>18</v>
      </c>
      <c r="E7" s="26" t="s">
        <v>19</v>
      </c>
      <c r="F7" s="27" t="s">
        <v>20</v>
      </c>
      <c r="G7" s="27" t="s">
        <v>21</v>
      </c>
      <c r="H7" s="27" t="s">
        <v>22</v>
      </c>
      <c r="I7" s="24" t="s">
        <v>23</v>
      </c>
      <c r="J7" s="19" t="s">
        <v>24</v>
      </c>
      <c r="K7" s="27" t="s">
        <v>25</v>
      </c>
      <c r="L7" s="27" t="s">
        <v>26</v>
      </c>
      <c r="M7" s="27" t="s">
        <v>27</v>
      </c>
      <c r="N7" s="24" t="s">
        <v>28</v>
      </c>
      <c r="O7" s="27" t="s">
        <v>29</v>
      </c>
      <c r="P7" s="27" t="s">
        <v>30</v>
      </c>
      <c r="Q7" s="24" t="s">
        <v>31</v>
      </c>
    </row>
    <row r="8" spans="1:17" s="40" customFormat="1" ht="28.5" customHeight="1">
      <c r="A8" s="51" t="s">
        <v>197</v>
      </c>
      <c r="B8" s="52">
        <v>150</v>
      </c>
      <c r="C8" s="52" t="s">
        <v>202</v>
      </c>
      <c r="D8" s="52">
        <v>5400</v>
      </c>
      <c r="E8" s="52">
        <v>12.5</v>
      </c>
      <c r="F8" s="52">
        <v>8.5</v>
      </c>
      <c r="G8" s="52">
        <v>2.6</v>
      </c>
      <c r="H8" s="53">
        <f>(E8*F8)</f>
        <v>106.25</v>
      </c>
      <c r="I8" s="52" t="s">
        <v>169</v>
      </c>
      <c r="J8" s="52">
        <v>75</v>
      </c>
      <c r="K8" s="52">
        <v>50</v>
      </c>
      <c r="L8" s="54">
        <v>0.69</v>
      </c>
      <c r="M8" s="54">
        <v>0.7</v>
      </c>
      <c r="N8" s="55">
        <f>(B8*H8)/(L8*M8)</f>
        <v>32996.89440993789</v>
      </c>
      <c r="O8" s="61">
        <f>(N8/D8)</f>
        <v>6.110536001840351</v>
      </c>
      <c r="P8" s="52">
        <v>7</v>
      </c>
      <c r="Q8" s="56">
        <f>(P8*D8*M8*L8)/(H8)</f>
        <v>171.83435294117646</v>
      </c>
    </row>
    <row r="9" spans="1:17" ht="28.5" customHeight="1">
      <c r="A9" s="57" t="s">
        <v>198</v>
      </c>
      <c r="B9" s="58">
        <v>150</v>
      </c>
      <c r="C9" s="52" t="s">
        <v>202</v>
      </c>
      <c r="D9" s="58">
        <v>5400</v>
      </c>
      <c r="E9" s="58">
        <v>3.5</v>
      </c>
      <c r="F9" s="58">
        <v>1.5</v>
      </c>
      <c r="G9" s="58">
        <v>2.6</v>
      </c>
      <c r="H9" s="59">
        <f>(E9*F9)</f>
        <v>5.25</v>
      </c>
      <c r="I9" s="58" t="s">
        <v>166</v>
      </c>
      <c r="J9" s="58">
        <v>75</v>
      </c>
      <c r="K9" s="58">
        <v>50</v>
      </c>
      <c r="L9" s="54">
        <v>0.43</v>
      </c>
      <c r="M9" s="54">
        <v>0.7</v>
      </c>
      <c r="N9" s="60">
        <f>(B9*H9)/(L9*M9)</f>
        <v>2616.279069767442</v>
      </c>
      <c r="O9" s="61">
        <f>(N9/D9)</f>
        <v>0.4844961240310077</v>
      </c>
      <c r="P9" s="58">
        <v>1</v>
      </c>
      <c r="Q9" s="61">
        <f>(P9*D9*M9*L9)/(H9)</f>
        <v>309.59999999999997</v>
      </c>
    </row>
    <row r="10" spans="1:17" ht="28.5" customHeight="1">
      <c r="A10" s="57" t="s">
        <v>199</v>
      </c>
      <c r="B10" s="58">
        <v>150</v>
      </c>
      <c r="C10" s="52" t="s">
        <v>202</v>
      </c>
      <c r="D10" s="58">
        <v>5400</v>
      </c>
      <c r="E10" s="58">
        <v>3</v>
      </c>
      <c r="F10" s="58">
        <v>2</v>
      </c>
      <c r="G10" s="58">
        <v>2.6</v>
      </c>
      <c r="H10" s="59">
        <f>(E10*F10)</f>
        <v>6</v>
      </c>
      <c r="I10" s="58" t="s">
        <v>166</v>
      </c>
      <c r="J10" s="58">
        <v>75</v>
      </c>
      <c r="K10" s="58">
        <v>50</v>
      </c>
      <c r="L10" s="54">
        <v>0.43</v>
      </c>
      <c r="M10" s="54">
        <v>0.7</v>
      </c>
      <c r="N10" s="60">
        <f>(B10*H10)/(L10*M10)</f>
        <v>2990.033222591362</v>
      </c>
      <c r="O10" s="61">
        <f>(N10/D10)</f>
        <v>0.5537098560354374</v>
      </c>
      <c r="P10" s="58">
        <v>1</v>
      </c>
      <c r="Q10" s="61">
        <f>(P10*D10*M10*L10)/(H10)</f>
        <v>270.9</v>
      </c>
    </row>
    <row r="11" spans="1:17" ht="28.5" customHeight="1">
      <c r="A11" s="57" t="s">
        <v>200</v>
      </c>
      <c r="B11" s="58">
        <v>150</v>
      </c>
      <c r="C11" s="52" t="s">
        <v>202</v>
      </c>
      <c r="D11" s="58">
        <v>5400</v>
      </c>
      <c r="E11" s="58">
        <v>2.735</v>
      </c>
      <c r="F11" s="58">
        <v>2</v>
      </c>
      <c r="G11" s="58">
        <v>2.6</v>
      </c>
      <c r="H11" s="59">
        <f>(E11*F11)</f>
        <v>5.47</v>
      </c>
      <c r="I11" s="58" t="s">
        <v>166</v>
      </c>
      <c r="J11" s="58">
        <v>75</v>
      </c>
      <c r="K11" s="58">
        <v>50</v>
      </c>
      <c r="L11" s="54">
        <v>0.43</v>
      </c>
      <c r="M11" s="54">
        <v>0.7</v>
      </c>
      <c r="N11" s="60">
        <f>(B11*H11)/(L11*M11)</f>
        <v>2725.9136212624585</v>
      </c>
      <c r="O11" s="61">
        <f>(N11/D11)</f>
        <v>0.5047988187523071</v>
      </c>
      <c r="P11" s="58">
        <v>1</v>
      </c>
      <c r="Q11" s="61">
        <f>(P11*D11*M11*L11)/(H11)</f>
        <v>297.14808043875684</v>
      </c>
    </row>
    <row r="12" spans="1:17" ht="28.5" customHeight="1">
      <c r="A12" s="57" t="s">
        <v>201</v>
      </c>
      <c r="B12" s="58">
        <v>250</v>
      </c>
      <c r="C12" s="52" t="s">
        <v>202</v>
      </c>
      <c r="D12" s="58">
        <v>5400</v>
      </c>
      <c r="E12" s="58">
        <v>12.5</v>
      </c>
      <c r="F12" s="58">
        <v>8.5</v>
      </c>
      <c r="G12" s="58">
        <v>3.6</v>
      </c>
      <c r="H12" s="59">
        <f>(E12*F12)</f>
        <v>106.25</v>
      </c>
      <c r="I12" s="58" t="s">
        <v>7</v>
      </c>
      <c r="J12" s="58">
        <v>75</v>
      </c>
      <c r="K12" s="58">
        <v>50</v>
      </c>
      <c r="L12" s="62">
        <v>0.66</v>
      </c>
      <c r="M12" s="54">
        <v>0.7</v>
      </c>
      <c r="N12" s="60">
        <f>(B12*H12)/(L12*M12)</f>
        <v>57494.58874458875</v>
      </c>
      <c r="O12" s="61">
        <f>(N12/D12)</f>
        <v>10.647146063812732</v>
      </c>
      <c r="P12" s="58">
        <v>12</v>
      </c>
      <c r="Q12" s="61">
        <f>(P12*D12*M12*L12)/(H12)</f>
        <v>281.76564705882356</v>
      </c>
    </row>
    <row r="13" spans="1:17" ht="28.5" customHeight="1">
      <c r="A13" s="57"/>
      <c r="B13" s="58"/>
      <c r="C13" s="52"/>
      <c r="D13" s="58"/>
      <c r="E13" s="58"/>
      <c r="F13" s="58"/>
      <c r="G13" s="58"/>
      <c r="H13" s="59"/>
      <c r="I13" s="58"/>
      <c r="J13" s="58"/>
      <c r="K13" s="58"/>
      <c r="L13" s="62"/>
      <c r="M13" s="63"/>
      <c r="N13" s="60"/>
      <c r="O13" s="61"/>
      <c r="P13" s="58"/>
      <c r="Q13" s="61"/>
    </row>
    <row r="14" spans="1:17" ht="28.5" customHeight="1">
      <c r="A14" s="57"/>
      <c r="B14" s="58"/>
      <c r="C14" s="52"/>
      <c r="D14" s="58"/>
      <c r="E14" s="58"/>
      <c r="F14" s="58"/>
      <c r="G14" s="58"/>
      <c r="H14" s="59"/>
      <c r="I14" s="58"/>
      <c r="J14" s="58"/>
      <c r="K14" s="58"/>
      <c r="L14" s="62"/>
      <c r="M14" s="63"/>
      <c r="N14" s="60"/>
      <c r="O14" s="61"/>
      <c r="P14" s="58"/>
      <c r="Q14" s="61"/>
    </row>
    <row r="15" spans="1:17" ht="28.5" customHeight="1">
      <c r="A15" s="57"/>
      <c r="B15" s="58"/>
      <c r="C15" s="52"/>
      <c r="D15" s="58"/>
      <c r="E15" s="58"/>
      <c r="F15" s="58"/>
      <c r="G15" s="58"/>
      <c r="H15" s="59"/>
      <c r="I15" s="58"/>
      <c r="J15" s="58"/>
      <c r="K15" s="58"/>
      <c r="L15" s="62"/>
      <c r="M15" s="63"/>
      <c r="N15" s="60"/>
      <c r="O15" s="61"/>
      <c r="P15" s="58"/>
      <c r="Q15" s="61"/>
    </row>
    <row r="16" spans="1:17" ht="28.5" customHeight="1">
      <c r="A16" s="57"/>
      <c r="B16" s="58"/>
      <c r="C16" s="52"/>
      <c r="D16" s="58"/>
      <c r="E16" s="58"/>
      <c r="F16" s="58"/>
      <c r="G16" s="58"/>
      <c r="H16" s="59"/>
      <c r="I16" s="58"/>
      <c r="J16" s="58"/>
      <c r="K16" s="58"/>
      <c r="L16" s="62"/>
      <c r="M16" s="63"/>
      <c r="N16" s="60"/>
      <c r="O16" s="61"/>
      <c r="P16" s="58"/>
      <c r="Q16" s="61"/>
    </row>
    <row r="17" spans="1:17" ht="28.5" customHeight="1">
      <c r="A17" s="57"/>
      <c r="B17" s="58"/>
      <c r="C17" s="52"/>
      <c r="D17" s="58"/>
      <c r="E17" s="58"/>
      <c r="F17" s="58"/>
      <c r="G17" s="58"/>
      <c r="H17" s="59"/>
      <c r="I17" s="58"/>
      <c r="J17" s="58"/>
      <c r="K17" s="58"/>
      <c r="L17" s="62"/>
      <c r="M17" s="63"/>
      <c r="N17" s="60"/>
      <c r="O17" s="61"/>
      <c r="P17" s="58"/>
      <c r="Q17" s="61"/>
    </row>
    <row r="18" spans="1:17" ht="28.5" customHeight="1">
      <c r="A18" s="57"/>
      <c r="B18" s="58"/>
      <c r="C18" s="52"/>
      <c r="D18" s="58"/>
      <c r="E18" s="58"/>
      <c r="F18" s="58"/>
      <c r="G18" s="58"/>
      <c r="H18" s="59"/>
      <c r="I18" s="58"/>
      <c r="J18" s="58"/>
      <c r="K18" s="58"/>
      <c r="L18" s="62"/>
      <c r="M18" s="63"/>
      <c r="N18" s="60"/>
      <c r="O18" s="61"/>
      <c r="P18" s="58"/>
      <c r="Q18" s="61"/>
    </row>
    <row r="19" spans="1:17" ht="28.5" customHeight="1">
      <c r="A19" s="57"/>
      <c r="B19" s="58"/>
      <c r="C19" s="52"/>
      <c r="D19" s="58"/>
      <c r="E19" s="58"/>
      <c r="F19" s="58"/>
      <c r="G19" s="58"/>
      <c r="H19" s="59"/>
      <c r="I19" s="58"/>
      <c r="J19" s="58"/>
      <c r="K19" s="58"/>
      <c r="L19" s="62"/>
      <c r="M19" s="63"/>
      <c r="N19" s="60"/>
      <c r="O19" s="61"/>
      <c r="P19" s="58"/>
      <c r="Q19" s="61"/>
    </row>
    <row r="20" spans="1:17" ht="28.5" customHeight="1">
      <c r="A20" s="57"/>
      <c r="B20" s="58"/>
      <c r="C20" s="52"/>
      <c r="D20" s="58"/>
      <c r="E20" s="58"/>
      <c r="F20" s="58"/>
      <c r="G20" s="58"/>
      <c r="H20" s="59"/>
      <c r="I20" s="58"/>
      <c r="J20" s="58"/>
      <c r="K20" s="58"/>
      <c r="L20" s="62"/>
      <c r="M20" s="63"/>
      <c r="N20" s="60"/>
      <c r="O20" s="61"/>
      <c r="P20" s="58"/>
      <c r="Q20" s="61"/>
    </row>
    <row r="21" spans="1:17" ht="28.5" customHeight="1">
      <c r="A21" s="57"/>
      <c r="B21" s="58"/>
      <c r="C21" s="52"/>
      <c r="D21" s="58"/>
      <c r="E21" s="58"/>
      <c r="F21" s="58"/>
      <c r="G21" s="58"/>
      <c r="H21" s="59"/>
      <c r="I21" s="58"/>
      <c r="J21" s="58"/>
      <c r="K21" s="58"/>
      <c r="L21" s="62"/>
      <c r="M21" s="63"/>
      <c r="N21" s="60"/>
      <c r="O21" s="61"/>
      <c r="P21" s="58"/>
      <c r="Q21" s="61"/>
    </row>
    <row r="22" spans="1:17" ht="28.5" customHeight="1">
      <c r="A22" s="57"/>
      <c r="B22" s="58"/>
      <c r="C22" s="52"/>
      <c r="D22" s="58"/>
      <c r="E22" s="58"/>
      <c r="F22" s="58"/>
      <c r="G22" s="58"/>
      <c r="H22" s="59"/>
      <c r="I22" s="58"/>
      <c r="J22" s="58"/>
      <c r="K22" s="58"/>
      <c r="L22" s="62"/>
      <c r="M22" s="63"/>
      <c r="N22" s="60"/>
      <c r="O22" s="61"/>
      <c r="P22" s="58"/>
      <c r="Q22" s="61"/>
    </row>
    <row r="23" spans="1:17" ht="28.5" customHeight="1">
      <c r="A23" s="57"/>
      <c r="B23" s="58"/>
      <c r="C23" s="52"/>
      <c r="D23" s="58"/>
      <c r="E23" s="58"/>
      <c r="F23" s="58"/>
      <c r="G23" s="58"/>
      <c r="H23" s="59"/>
      <c r="I23" s="58"/>
      <c r="J23" s="58"/>
      <c r="K23" s="58"/>
      <c r="L23" s="62"/>
      <c r="M23" s="63"/>
      <c r="N23" s="60"/>
      <c r="O23" s="61"/>
      <c r="P23" s="58"/>
      <c r="Q23" s="61"/>
    </row>
    <row r="24" spans="1:17" ht="28.5" customHeight="1">
      <c r="A24" s="57"/>
      <c r="B24" s="58"/>
      <c r="C24" s="52"/>
      <c r="D24" s="58"/>
      <c r="E24" s="58"/>
      <c r="F24" s="58"/>
      <c r="G24" s="58"/>
      <c r="H24" s="59"/>
      <c r="I24" s="58"/>
      <c r="J24" s="58"/>
      <c r="K24" s="58"/>
      <c r="L24" s="62"/>
      <c r="M24" s="63"/>
      <c r="N24" s="60"/>
      <c r="O24" s="61"/>
      <c r="P24" s="58"/>
      <c r="Q24" s="61"/>
    </row>
    <row r="25" spans="1:17" ht="28.5" customHeight="1">
      <c r="A25" s="57"/>
      <c r="B25" s="58"/>
      <c r="C25" s="52"/>
      <c r="D25" s="58"/>
      <c r="E25" s="58"/>
      <c r="F25" s="58"/>
      <c r="G25" s="58"/>
      <c r="H25" s="59"/>
      <c r="I25" s="58"/>
      <c r="J25" s="58"/>
      <c r="K25" s="58"/>
      <c r="L25" s="62"/>
      <c r="M25" s="63"/>
      <c r="N25" s="60"/>
      <c r="O25" s="61"/>
      <c r="P25" s="58"/>
      <c r="Q25" s="61"/>
    </row>
    <row r="26" spans="1:17" ht="28.5" customHeight="1">
      <c r="A26" s="57"/>
      <c r="B26" s="58"/>
      <c r="C26" s="52"/>
      <c r="D26" s="58"/>
      <c r="E26" s="58"/>
      <c r="F26" s="58"/>
      <c r="G26" s="58"/>
      <c r="H26" s="59"/>
      <c r="I26" s="58"/>
      <c r="J26" s="58"/>
      <c r="K26" s="58"/>
      <c r="L26" s="62"/>
      <c r="M26" s="63"/>
      <c r="N26" s="60"/>
      <c r="O26" s="61"/>
      <c r="P26" s="58"/>
      <c r="Q26" s="61"/>
    </row>
    <row r="27" spans="1:17" ht="28.5" customHeight="1">
      <c r="A27" s="57"/>
      <c r="B27" s="58"/>
      <c r="C27" s="52"/>
      <c r="D27" s="58"/>
      <c r="E27" s="58"/>
      <c r="F27" s="58"/>
      <c r="G27" s="58"/>
      <c r="H27" s="59"/>
      <c r="I27" s="58"/>
      <c r="J27" s="58"/>
      <c r="K27" s="58"/>
      <c r="L27" s="62"/>
      <c r="M27" s="63"/>
      <c r="N27" s="60"/>
      <c r="O27" s="61"/>
      <c r="P27" s="58"/>
      <c r="Q27" s="61"/>
    </row>
    <row r="28" spans="1:17" ht="28.5" customHeight="1">
      <c r="A28" s="57"/>
      <c r="B28" s="58"/>
      <c r="C28" s="52"/>
      <c r="D28" s="58"/>
      <c r="E28" s="58"/>
      <c r="F28" s="58"/>
      <c r="G28" s="58"/>
      <c r="H28" s="59"/>
      <c r="I28" s="58"/>
      <c r="J28" s="58"/>
      <c r="K28" s="58"/>
      <c r="L28" s="62"/>
      <c r="M28" s="63"/>
      <c r="N28" s="60"/>
      <c r="O28" s="61"/>
      <c r="P28" s="58"/>
      <c r="Q28" s="61"/>
    </row>
    <row r="29" spans="1:17" ht="28.5" customHeight="1">
      <c r="A29" s="57"/>
      <c r="B29" s="58"/>
      <c r="C29" s="52"/>
      <c r="D29" s="58"/>
      <c r="E29" s="58"/>
      <c r="F29" s="58"/>
      <c r="G29" s="58"/>
      <c r="H29" s="59"/>
      <c r="I29" s="58"/>
      <c r="J29" s="58"/>
      <c r="K29" s="58"/>
      <c r="L29" s="62"/>
      <c r="M29" s="63"/>
      <c r="N29" s="60"/>
      <c r="O29" s="61"/>
      <c r="P29" s="58"/>
      <c r="Q29" s="61"/>
    </row>
    <row r="30" spans="1:17" ht="18" customHeight="1">
      <c r="A30" s="30" t="s">
        <v>32</v>
      </c>
      <c r="B30" s="5" t="s">
        <v>16</v>
      </c>
      <c r="C30" s="2"/>
      <c r="D30" s="2"/>
      <c r="E30" s="4" t="s">
        <v>33</v>
      </c>
      <c r="F30" s="2"/>
      <c r="G30" s="3" t="s">
        <v>34</v>
      </c>
      <c r="H30" s="3" t="s">
        <v>35</v>
      </c>
      <c r="I30" s="2"/>
      <c r="J30" s="2"/>
      <c r="K30" s="4" t="s">
        <v>36</v>
      </c>
      <c r="L30" s="5" t="s">
        <v>37</v>
      </c>
      <c r="M30" s="2"/>
      <c r="N30" s="2"/>
      <c r="O30" s="4" t="s">
        <v>38</v>
      </c>
      <c r="P30" s="2"/>
      <c r="Q30" s="31"/>
    </row>
    <row r="31" spans="1:17" ht="18" customHeight="1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</row>
    <row r="32" spans="1:17" ht="18" customHeight="1">
      <c r="A32" s="33" t="s">
        <v>39</v>
      </c>
      <c r="B32" s="34" t="s">
        <v>35</v>
      </c>
      <c r="C32" s="35"/>
      <c r="D32" s="35"/>
      <c r="E32" s="36" t="s">
        <v>40</v>
      </c>
      <c r="F32" s="35"/>
      <c r="G32" s="37" t="s">
        <v>34</v>
      </c>
      <c r="H32" s="37" t="s">
        <v>35</v>
      </c>
      <c r="I32" s="35"/>
      <c r="J32" s="35"/>
      <c r="K32" s="36" t="s">
        <v>41</v>
      </c>
      <c r="L32" s="35"/>
      <c r="M32" s="35"/>
      <c r="N32" s="35"/>
      <c r="O32" s="35"/>
      <c r="P32" s="35"/>
      <c r="Q32" s="29"/>
    </row>
    <row r="33" ht="0.75" customHeight="1"/>
  </sheetData>
  <mergeCells count="4">
    <mergeCell ref="E6:H6"/>
    <mergeCell ref="J6:K6"/>
    <mergeCell ref="L6:M6"/>
    <mergeCell ref="O6:P6"/>
  </mergeCells>
  <printOptions/>
  <pageMargins left="0.5118110236220472" right="0.11811023622047245" top="0.5118110236220472" bottom="0.551181102362204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ecm</cp:lastModifiedBy>
  <cp:lastPrinted>2004-03-18T16:25:52Z</cp:lastPrinted>
  <dcterms:created xsi:type="dcterms:W3CDTF">2003-08-12T12:34:17Z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