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ENHARIA\arquitetura\"/>
    </mc:Choice>
  </mc:AlternateContent>
  <xr:revisionPtr revIDLastSave="0" documentId="13_ncr:1_{F0E8B132-4F8F-497C-8640-2B69E7DD5B10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CÁLCULO DE ÁGUAS PLUVIAIS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  <c r="C15" i="1"/>
  <c r="D15" i="1" s="1"/>
  <c r="C14" i="1"/>
  <c r="D14" i="1" s="1"/>
  <c r="D9" i="1"/>
  <c r="D8" i="1"/>
  <c r="C19" i="1" l="1"/>
  <c r="C20" i="1"/>
  <c r="E18" i="1"/>
  <c r="E14" i="1"/>
  <c r="E16" i="1"/>
  <c r="F18" i="1"/>
  <c r="F16" i="1"/>
  <c r="F14" i="1"/>
  <c r="C5" i="1"/>
  <c r="D5" i="1" s="1"/>
  <c r="E5" i="1" s="1"/>
  <c r="C6" i="1"/>
  <c r="D6" i="1" s="1"/>
  <c r="C8" i="1"/>
  <c r="C9" i="1"/>
  <c r="C11" i="1" l="1"/>
  <c r="C10" i="1"/>
  <c r="F5" i="1"/>
  <c r="F9" i="1"/>
  <c r="F7" i="1"/>
  <c r="E9" i="1"/>
  <c r="E7" i="1"/>
</calcChain>
</file>

<file path=xl/sharedStrings.xml><?xml version="1.0" encoding="utf-8"?>
<sst xmlns="http://schemas.openxmlformats.org/spreadsheetml/2006/main" count="41" uniqueCount="20">
  <si>
    <t>COMPRIMENTO</t>
  </si>
  <si>
    <t>LARGURA</t>
  </si>
  <si>
    <t>ÁREA</t>
  </si>
  <si>
    <t>VAZÃO DE PROJETO l/mim</t>
  </si>
  <si>
    <t>ÁREA DA SEÇÃO</t>
  </si>
  <si>
    <t>RAIO HIDRÁULICO (Rh)</t>
  </si>
  <si>
    <t>TABELA DE CÁLCULO DE CALHAS TELHADO 1</t>
  </si>
  <si>
    <t>LARGURA CALHA</t>
  </si>
  <si>
    <t>ALTURA CALHA</t>
  </si>
  <si>
    <t>QUANT.TB DE  100mm</t>
  </si>
  <si>
    <t>QUANT. TB DE 150mm</t>
  </si>
  <si>
    <t>TUBOS CALHA 1</t>
  </si>
  <si>
    <t>TUBOS CALHA 2</t>
  </si>
  <si>
    <t>CÁLCULO VAZÃO DE CALHA-1 (l/mim)</t>
  </si>
  <si>
    <t>CÁLCULO VAZÃO DE CALHA-2 (l/mim)</t>
  </si>
  <si>
    <t>QUANT.TB DE  75mm</t>
  </si>
  <si>
    <t>ÍNDICE PLUVIOMÉTRICO UTILIZADO EM mm/h</t>
  </si>
  <si>
    <t>INTENSIDADE PLUVIOMÉTRICA-mm/h PERÍODO RETORNO - 5 ANOS  SÃO LUÍS - MA</t>
  </si>
  <si>
    <t>PROJETO ESTALEIRO DE SOLDA SUBESTAÇÃO-1 (SÃO LUÍS)</t>
  </si>
  <si>
    <t>TABELA DE CÁLCULO DE CALHAS TELHADO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</si>
</sst>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/>
    <xf numFmtId="1" fontId="4" fillId="3" borderId="4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0</xdr:row>
      <xdr:rowOff>177801</xdr:rowOff>
    </xdr:from>
    <xdr:to>
      <xdr:col>5</xdr:col>
      <xdr:colOff>1488498</xdr:colOff>
      <xdr:row>0</xdr:row>
      <xdr:rowOff>1117601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5EEE38-9E57-4977-B16B-B7E3AF143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9301" y="177801"/>
          <a:ext cx="1374197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tabSelected="1" zoomScale="75" zoomScaleNormal="75" workbookViewId="0">
      <selection activeCell="G2" sqref="G2"/>
    </sheetView>
  </sheetViews>
  <sheetFormatPr defaultRowHeight="15" x14ac:dyDescent="0.25"/>
  <cols>
    <col min="1" max="3" width="20.7109375" customWidth="1"/>
    <col min="4" max="4" width="35.7109375" customWidth="1"/>
    <col min="5" max="6" width="25.7109375" customWidth="1"/>
  </cols>
  <sheetData>
    <row r="1" spans="1:10" ht="96.75" customHeight="1" thickBot="1" x14ac:dyDescent="0.3">
      <c r="A1" s="23" t="s">
        <v>18</v>
      </c>
      <c r="B1" s="24"/>
      <c r="C1" s="24"/>
      <c r="D1" s="24"/>
      <c r="E1" s="24"/>
      <c r="F1" s="25"/>
    </row>
    <row r="2" spans="1:10" ht="60.75" thickBot="1" x14ac:dyDescent="0.3">
      <c r="A2" s="26" t="s">
        <v>16</v>
      </c>
      <c r="B2" s="27"/>
      <c r="C2" s="27"/>
      <c r="D2" s="28"/>
      <c r="E2" s="14" t="s">
        <v>17</v>
      </c>
      <c r="F2" s="12">
        <v>126</v>
      </c>
    </row>
    <row r="3" spans="1:10" ht="24.95" customHeight="1" x14ac:dyDescent="0.25">
      <c r="A3" s="15" t="s">
        <v>6</v>
      </c>
      <c r="B3" s="16"/>
      <c r="C3" s="16"/>
      <c r="D3" s="17"/>
      <c r="E3" s="11" t="s">
        <v>11</v>
      </c>
      <c r="F3" s="11" t="s">
        <v>12</v>
      </c>
      <c r="G3" s="1"/>
      <c r="H3" s="1"/>
      <c r="I3" s="1"/>
      <c r="J3" s="1"/>
    </row>
    <row r="4" spans="1:10" ht="24.95" customHeight="1" x14ac:dyDescent="0.25">
      <c r="A4" s="4" t="s">
        <v>1</v>
      </c>
      <c r="B4" s="4" t="s">
        <v>0</v>
      </c>
      <c r="C4" s="4" t="s">
        <v>2</v>
      </c>
      <c r="D4" s="5" t="s">
        <v>3</v>
      </c>
      <c r="E4" s="8" t="s">
        <v>15</v>
      </c>
      <c r="F4" s="8" t="s">
        <v>15</v>
      </c>
    </row>
    <row r="5" spans="1:10" ht="24.95" customHeight="1" x14ac:dyDescent="0.25">
      <c r="A5" s="2">
        <v>4.7</v>
      </c>
      <c r="B5" s="2">
        <v>10.8</v>
      </c>
      <c r="C5" s="2">
        <f>A5*B5</f>
        <v>50.760000000000005</v>
      </c>
      <c r="D5" s="6">
        <f>C5*$F$2/60</f>
        <v>106.596</v>
      </c>
      <c r="E5" s="9">
        <f>ROUNDUP((D5/268),0)</f>
        <v>1</v>
      </c>
      <c r="F5" s="9">
        <f>ROUNDUP((D6/268),0)</f>
        <v>1</v>
      </c>
    </row>
    <row r="6" spans="1:10" ht="24.95" customHeight="1" x14ac:dyDescent="0.25">
      <c r="A6" s="2">
        <v>4.7</v>
      </c>
      <c r="B6" s="2">
        <v>10.8</v>
      </c>
      <c r="C6" s="2">
        <f>A6*B6</f>
        <v>50.760000000000005</v>
      </c>
      <c r="D6" s="6">
        <f>C6*$F$2/60</f>
        <v>106.596</v>
      </c>
      <c r="E6" s="8" t="s">
        <v>9</v>
      </c>
      <c r="F6" s="8" t="s">
        <v>9</v>
      </c>
    </row>
    <row r="7" spans="1:10" ht="24.95" customHeight="1" x14ac:dyDescent="0.25">
      <c r="A7" s="4" t="s">
        <v>7</v>
      </c>
      <c r="B7" s="4" t="s">
        <v>8</v>
      </c>
      <c r="C7" s="4" t="s">
        <v>4</v>
      </c>
      <c r="D7" s="5" t="s">
        <v>5</v>
      </c>
      <c r="E7" s="9">
        <f>ROUNDUP((D5/550.2),0)</f>
        <v>1</v>
      </c>
      <c r="F7" s="9">
        <f>ROUNDUP((D6/550.2),0)</f>
        <v>1</v>
      </c>
    </row>
    <row r="8" spans="1:10" ht="24.95" customHeight="1" x14ac:dyDescent="0.25">
      <c r="A8" s="3">
        <v>0.15</v>
      </c>
      <c r="B8" s="3">
        <v>0.15</v>
      </c>
      <c r="C8" s="3">
        <f>A8*B8/2</f>
        <v>1.125E-2</v>
      </c>
      <c r="D8" s="7">
        <f>(A8*B8/2)/2*A8+B8</f>
        <v>0.15084375</v>
      </c>
      <c r="E8" s="8" t="s">
        <v>10</v>
      </c>
      <c r="F8" s="8" t="s">
        <v>10</v>
      </c>
    </row>
    <row r="9" spans="1:10" ht="24.95" customHeight="1" thickBot="1" x14ac:dyDescent="0.3">
      <c r="A9" s="3">
        <v>0.15</v>
      </c>
      <c r="B9" s="3">
        <v>0.15</v>
      </c>
      <c r="C9" s="3">
        <f>A9*B9/2</f>
        <v>1.125E-2</v>
      </c>
      <c r="D9" s="13">
        <f>(A9*B9/2)/2*A9+B9</f>
        <v>0.15084375</v>
      </c>
      <c r="E9" s="10">
        <f>ROUNDUP((D5/1514.4),0)</f>
        <v>1</v>
      </c>
      <c r="F9" s="10">
        <f>ROUNDUP((D6/1514.4),0)</f>
        <v>1</v>
      </c>
    </row>
    <row r="10" spans="1:10" ht="24.95" customHeight="1" thickBot="1" x14ac:dyDescent="0.3">
      <c r="A10" s="18" t="s">
        <v>13</v>
      </c>
      <c r="B10" s="19"/>
      <c r="C10" s="20">
        <f>60000*C8/0.011*(D8^2/3)*(0.5^1/2)</f>
        <v>116.35484785600141</v>
      </c>
      <c r="D10" s="21"/>
      <c r="E10" s="21"/>
      <c r="F10" s="22"/>
    </row>
    <row r="11" spans="1:10" ht="24.95" customHeight="1" thickBot="1" x14ac:dyDescent="0.3">
      <c r="A11" s="18" t="s">
        <v>14</v>
      </c>
      <c r="B11" s="19"/>
      <c r="C11" s="20">
        <f>60000*C9/0.011*(D9^2/3)*(0.5^1/2)</f>
        <v>116.35484785600141</v>
      </c>
      <c r="D11" s="21"/>
      <c r="E11" s="21"/>
      <c r="F11" s="22"/>
    </row>
    <row r="12" spans="1:10" ht="24.95" customHeight="1" x14ac:dyDescent="0.25">
      <c r="A12" s="15" t="s">
        <v>19</v>
      </c>
      <c r="B12" s="16"/>
      <c r="C12" s="16"/>
      <c r="D12" s="17"/>
      <c r="E12" s="11" t="s">
        <v>11</v>
      </c>
      <c r="F12" s="11" t="s">
        <v>12</v>
      </c>
    </row>
    <row r="13" spans="1:10" ht="24.95" customHeight="1" x14ac:dyDescent="0.25">
      <c r="A13" s="4" t="s">
        <v>1</v>
      </c>
      <c r="B13" s="4" t="s">
        <v>0</v>
      </c>
      <c r="C13" s="4" t="s">
        <v>2</v>
      </c>
      <c r="D13" s="5" t="s">
        <v>3</v>
      </c>
      <c r="E13" s="8" t="s">
        <v>15</v>
      </c>
      <c r="F13" s="8" t="s">
        <v>15</v>
      </c>
    </row>
    <row r="14" spans="1:10" ht="24.95" customHeight="1" x14ac:dyDescent="0.25">
      <c r="A14" s="2">
        <v>6.25</v>
      </c>
      <c r="B14" s="2">
        <v>9.4</v>
      </c>
      <c r="C14" s="2">
        <f>A14*B14</f>
        <v>58.75</v>
      </c>
      <c r="D14" s="6">
        <f>C14*$F$2/60</f>
        <v>123.375</v>
      </c>
      <c r="E14" s="9">
        <f>ROUNDUP((D14/268),0)</f>
        <v>1</v>
      </c>
      <c r="F14" s="9">
        <f>ROUNDUP((D15/268),0)</f>
        <v>0</v>
      </c>
    </row>
    <row r="15" spans="1:10" ht="24.95" customHeight="1" x14ac:dyDescent="0.25">
      <c r="A15" s="2">
        <v>0</v>
      </c>
      <c r="B15" s="2">
        <v>0</v>
      </c>
      <c r="C15" s="2">
        <f>A15*B15</f>
        <v>0</v>
      </c>
      <c r="D15" s="6">
        <f>C15*$F$2/60</f>
        <v>0</v>
      </c>
      <c r="E15" s="8" t="s">
        <v>9</v>
      </c>
      <c r="F15" s="8" t="s">
        <v>9</v>
      </c>
    </row>
    <row r="16" spans="1:10" ht="24.95" customHeight="1" x14ac:dyDescent="0.25">
      <c r="A16" s="4" t="s">
        <v>7</v>
      </c>
      <c r="B16" s="4" t="s">
        <v>8</v>
      </c>
      <c r="C16" s="4" t="s">
        <v>4</v>
      </c>
      <c r="D16" s="5" t="s">
        <v>5</v>
      </c>
      <c r="E16" s="9">
        <f>ROUNDUP((D14/550.2),0)</f>
        <v>1</v>
      </c>
      <c r="F16" s="9">
        <f>ROUNDUP((D15/550.2),0)</f>
        <v>0</v>
      </c>
    </row>
    <row r="17" spans="1:6" ht="24.95" customHeight="1" x14ac:dyDescent="0.25">
      <c r="A17" s="3">
        <v>0.2</v>
      </c>
      <c r="B17" s="3">
        <v>0.15</v>
      </c>
      <c r="C17" s="3">
        <f>A17*B17/2</f>
        <v>1.4999999999999999E-2</v>
      </c>
      <c r="D17" s="7">
        <f>(A17*B17/2)/2*A17+B17</f>
        <v>0.1515</v>
      </c>
      <c r="E17" s="8" t="s">
        <v>10</v>
      </c>
      <c r="F17" s="8" t="s">
        <v>10</v>
      </c>
    </row>
    <row r="18" spans="1:6" ht="24.95" customHeight="1" thickBot="1" x14ac:dyDescent="0.3">
      <c r="A18" s="3">
        <v>0</v>
      </c>
      <c r="B18" s="3">
        <v>0</v>
      </c>
      <c r="C18" s="3">
        <f>A18*B18/2</f>
        <v>0</v>
      </c>
      <c r="D18" s="13">
        <f>(A18*B18/2)/2*A18+B18</f>
        <v>0</v>
      </c>
      <c r="E18" s="10">
        <f>ROUNDUP((D14/1514.4),0)</f>
        <v>1</v>
      </c>
      <c r="F18" s="10">
        <f>ROUNDUP((D15/1514.4),0)</f>
        <v>0</v>
      </c>
    </row>
    <row r="19" spans="1:6" ht="24.95" customHeight="1" thickBot="1" x14ac:dyDescent="0.3">
      <c r="A19" s="18" t="s">
        <v>13</v>
      </c>
      <c r="B19" s="19"/>
      <c r="C19" s="20">
        <f>60000*C17/0.011*(D17^2/3)*(0.5^1/2)</f>
        <v>156.49261363636364</v>
      </c>
      <c r="D19" s="21"/>
      <c r="E19" s="21"/>
      <c r="F19" s="22"/>
    </row>
    <row r="20" spans="1:6" ht="24.95" customHeight="1" thickBot="1" x14ac:dyDescent="0.3">
      <c r="A20" s="18" t="s">
        <v>14</v>
      </c>
      <c r="B20" s="19"/>
      <c r="C20" s="20">
        <f>60000*C18/0.011*(D18^2/3)*(0.5^1/2)</f>
        <v>0</v>
      </c>
      <c r="D20" s="21"/>
      <c r="E20" s="21"/>
      <c r="F20" s="22"/>
    </row>
    <row r="21" spans="1:6" ht="24.95" customHeight="1" x14ac:dyDescent="0.25"/>
    <row r="22" spans="1:6" ht="24.95" customHeight="1" x14ac:dyDescent="0.25"/>
    <row r="23" spans="1:6" ht="24.95" customHeight="1" x14ac:dyDescent="0.25"/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  <row r="32" spans="1:6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</sheetData>
  <mergeCells count="12">
    <mergeCell ref="A1:F1"/>
    <mergeCell ref="A11:B11"/>
    <mergeCell ref="A3:D3"/>
    <mergeCell ref="A10:B10"/>
    <mergeCell ref="C10:F10"/>
    <mergeCell ref="C11:F11"/>
    <mergeCell ref="A2:D2"/>
    <mergeCell ref="A12:D12"/>
    <mergeCell ref="A19:B19"/>
    <mergeCell ref="C19:F19"/>
    <mergeCell ref="A20:B20"/>
    <mergeCell ref="C20:F20"/>
  </mergeCells>
  <conditionalFormatting sqref="C10:C11">
    <cfRule type="cellIs" dxfId="7" priority="104" operator="greaterThanOrEqual">
      <formula>D5</formula>
    </cfRule>
    <cfRule type="cellIs" dxfId="6" priority="105" operator="lessThan">
      <formula>D6+D5</formula>
    </cfRule>
  </conditionalFormatting>
  <conditionalFormatting sqref="C11">
    <cfRule type="cellIs" dxfId="5" priority="92" operator="lessThan">
      <formula>D6</formula>
    </cfRule>
    <cfRule type="cellIs" dxfId="4" priority="93" operator="greaterThanOrEqual">
      <formula>D6</formula>
    </cfRule>
  </conditionalFormatting>
  <conditionalFormatting sqref="C19:C20">
    <cfRule type="cellIs" dxfId="3" priority="3" operator="greaterThanOrEqual">
      <formula>D14</formula>
    </cfRule>
    <cfRule type="cellIs" dxfId="2" priority="4" operator="lessThan">
      <formula>D15+D14</formula>
    </cfRule>
  </conditionalFormatting>
  <conditionalFormatting sqref="C20">
    <cfRule type="cellIs" dxfId="1" priority="1" operator="lessThan">
      <formula>D15</formula>
    </cfRule>
    <cfRule type="cellIs" dxfId="0" priority="2" operator="greaterThanOrEqual">
      <formula>D15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 DE ÁGUAS PLUVIAIS</vt:lpstr>
      <vt:lpstr>Plan2</vt:lpstr>
      <vt:lpstr>Plan3</vt:lpstr>
    </vt:vector>
  </TitlesOfParts>
  <Company>Progen - Proj. Gerenc. Engª Ltdaª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luiz.ribeiro</dc:creator>
  <cp:lastModifiedBy>samir</cp:lastModifiedBy>
  <dcterms:created xsi:type="dcterms:W3CDTF">2010-05-28T17:45:24Z</dcterms:created>
  <dcterms:modified xsi:type="dcterms:W3CDTF">2019-03-15T21:26:34Z</dcterms:modified>
</cp:coreProperties>
</file>